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2" activeTab="1"/>
  </bookViews>
  <sheets>
    <sheet name="(4-a)費用一覧" sheetId="1" r:id="rId1"/>
    <sheet name="(4-b)平均パフォーマンス" sheetId="2" r:id="rId2"/>
    <sheet name="(4-c)費用控除後平均パフォーマンス" sheetId="3" r:id="rId3"/>
    <sheet name="(4-d)金額加重・時間加重収益率" sheetId="4" r:id="rId4"/>
    <sheet name="(4-e)ロボアド・パフォーマンス" sheetId="5" r:id="rId5"/>
    <sheet name="(4-f)預かり資産残高推移" sheetId="6" r:id="rId6"/>
  </sheets>
  <definedNames>
    <definedName name="_xlnm.Print_Titles" localSheetId="0">'(4-a)費用一覧'!$9:$12</definedName>
  </definedNames>
  <calcPr calcId="162913"/>
</workbook>
</file>

<file path=xl/calcChain.xml><?xml version="1.0" encoding="utf-8"?>
<calcChain xmlns="http://schemas.openxmlformats.org/spreadsheetml/2006/main">
  <c r="G45" i="4" l="1"/>
  <c r="J45" i="4"/>
  <c r="K19" i="3" l="1"/>
  <c r="J19" i="3"/>
  <c r="I19" i="3"/>
  <c r="H19" i="3"/>
  <c r="M71" i="4" l="1"/>
  <c r="J71" i="4"/>
  <c r="G71" i="4"/>
  <c r="M70" i="4"/>
  <c r="J70" i="4"/>
  <c r="G70" i="4"/>
  <c r="M69" i="4"/>
  <c r="J69" i="4"/>
  <c r="G69" i="4"/>
  <c r="M68" i="4"/>
  <c r="J68" i="4"/>
  <c r="G68" i="4"/>
  <c r="M67" i="4"/>
  <c r="J67" i="4"/>
  <c r="G67" i="4"/>
  <c r="M66" i="4"/>
  <c r="J66" i="4"/>
  <c r="G66" i="4"/>
  <c r="M65" i="4"/>
  <c r="J65" i="4"/>
  <c r="G65" i="4"/>
  <c r="M64" i="4"/>
  <c r="J64" i="4"/>
  <c r="G64" i="4"/>
  <c r="M63" i="4"/>
  <c r="J63" i="4"/>
  <c r="G63" i="4"/>
  <c r="M62" i="4"/>
  <c r="J62" i="4"/>
  <c r="G62" i="4"/>
  <c r="M61" i="4"/>
  <c r="J61" i="4"/>
  <c r="G61" i="4"/>
  <c r="M60" i="4"/>
  <c r="J60" i="4"/>
  <c r="G60" i="4"/>
  <c r="M59" i="4"/>
  <c r="J59" i="4"/>
  <c r="G59" i="4"/>
  <c r="M58" i="4"/>
  <c r="J58" i="4"/>
  <c r="G58" i="4"/>
  <c r="M57" i="4"/>
  <c r="J57" i="4"/>
  <c r="G57" i="4"/>
  <c r="M56" i="4"/>
  <c r="J56" i="4"/>
  <c r="G56" i="4"/>
  <c r="M55" i="4"/>
  <c r="J55" i="4"/>
  <c r="G55" i="4"/>
  <c r="M54" i="4"/>
  <c r="J54" i="4"/>
  <c r="G54" i="4"/>
  <c r="G47" i="4"/>
  <c r="J46" i="4"/>
  <c r="G46" i="4"/>
  <c r="M44" i="4"/>
  <c r="J44" i="4"/>
  <c r="G44" i="4"/>
  <c r="M43" i="4"/>
  <c r="J43" i="4"/>
  <c r="G43" i="4"/>
  <c r="J42" i="4"/>
  <c r="G42" i="4"/>
  <c r="J41" i="4"/>
  <c r="G41" i="4"/>
  <c r="J40" i="4"/>
  <c r="G40" i="4"/>
  <c r="J39" i="4"/>
  <c r="G39" i="4"/>
  <c r="G38" i="4"/>
  <c r="J37" i="4"/>
  <c r="G37" i="4"/>
  <c r="M36" i="4"/>
  <c r="J36" i="4"/>
  <c r="G36" i="4"/>
  <c r="M34" i="4"/>
  <c r="J34" i="4"/>
  <c r="G34" i="4"/>
  <c r="M33" i="4"/>
  <c r="J33" i="4"/>
  <c r="G33" i="4"/>
  <c r="J31" i="4"/>
  <c r="G31" i="4"/>
  <c r="M30" i="4"/>
  <c r="J30" i="4"/>
  <c r="G30" i="4"/>
  <c r="M29" i="4"/>
  <c r="J29" i="4"/>
  <c r="G29" i="4"/>
  <c r="M28" i="4"/>
  <c r="J28" i="4"/>
  <c r="G28" i="4"/>
  <c r="J27" i="4"/>
  <c r="G27" i="4"/>
  <c r="M25" i="4"/>
  <c r="J25" i="4"/>
  <c r="G25" i="4"/>
  <c r="I39" i="3" l="1"/>
  <c r="H39" i="3" s="1"/>
  <c r="I38" i="3"/>
  <c r="H38" i="3" s="1"/>
  <c r="K37" i="3"/>
  <c r="J37" i="3" s="1"/>
  <c r="I37" i="3"/>
  <c r="H37" i="3" s="1"/>
  <c r="K36" i="3"/>
  <c r="J36" i="3" s="1"/>
  <c r="I36" i="3"/>
  <c r="H36" i="3" s="1"/>
  <c r="K35" i="3"/>
  <c r="J35" i="3" s="1"/>
  <c r="I35" i="3"/>
  <c r="H35" i="3" s="1"/>
  <c r="K34" i="3"/>
  <c r="J34" i="3" s="1"/>
  <c r="I34" i="3"/>
  <c r="H34" i="3" s="1"/>
  <c r="K33" i="3"/>
  <c r="J33" i="3" s="1"/>
  <c r="I33" i="3"/>
  <c r="H33" i="3" s="1"/>
  <c r="K32" i="3"/>
  <c r="J32" i="3" s="1"/>
  <c r="I32" i="3"/>
  <c r="H32" i="3" s="1"/>
  <c r="K31" i="3"/>
  <c r="J31" i="3" s="1"/>
  <c r="I31" i="3"/>
  <c r="H31" i="3" s="1"/>
  <c r="K30" i="3"/>
  <c r="J30" i="3" s="1"/>
  <c r="I30" i="3"/>
  <c r="H30" i="3" s="1"/>
  <c r="K29" i="3"/>
  <c r="J29" i="3" s="1"/>
  <c r="I29" i="3"/>
  <c r="H29" i="3" s="1"/>
  <c r="K28" i="3"/>
  <c r="J28" i="3" s="1"/>
  <c r="I28" i="3"/>
  <c r="H28" i="3" s="1"/>
  <c r="K27" i="3"/>
  <c r="J27" i="3" s="1"/>
  <c r="I27" i="3"/>
  <c r="H27" i="3" s="1"/>
  <c r="K26" i="3"/>
  <c r="J26" i="3"/>
  <c r="I26" i="3"/>
  <c r="H26" i="3" s="1"/>
  <c r="K25" i="3"/>
  <c r="J25" i="3" s="1"/>
  <c r="I25" i="3"/>
  <c r="H25" i="3" s="1"/>
  <c r="K24" i="3"/>
  <c r="J24" i="3"/>
  <c r="I24" i="3"/>
  <c r="H24" i="3" s="1"/>
  <c r="K23" i="3"/>
  <c r="J23" i="3" s="1"/>
  <c r="I23" i="3"/>
  <c r="H23" i="3" s="1"/>
  <c r="K22" i="3"/>
  <c r="J22" i="3" s="1"/>
  <c r="I22" i="3"/>
  <c r="H22" i="3" s="1"/>
  <c r="K21" i="3"/>
  <c r="J21" i="3" s="1"/>
  <c r="I21" i="3"/>
  <c r="H21" i="3" s="1"/>
  <c r="K20" i="3"/>
  <c r="J20" i="3"/>
  <c r="I20" i="3"/>
  <c r="H20" i="3" s="1"/>
  <c r="K18" i="3"/>
  <c r="J18" i="3" s="1"/>
  <c r="I18" i="3"/>
  <c r="H18" i="3" s="1"/>
  <c r="D117" i="1" l="1"/>
  <c r="D116" i="1"/>
  <c r="D115" i="1"/>
  <c r="D114" i="1"/>
  <c r="D78" i="1" l="1"/>
  <c r="D77" i="1"/>
  <c r="D46" i="1"/>
  <c r="D28" i="1"/>
  <c r="D29" i="1"/>
  <c r="D109" i="1"/>
  <c r="D108" i="1"/>
  <c r="D107" i="1"/>
  <c r="D106" i="1"/>
  <c r="D105" i="1"/>
  <c r="D104" i="1"/>
  <c r="D103" i="1"/>
  <c r="D102" i="1"/>
  <c r="D101" i="1"/>
  <c r="D100" i="1"/>
  <c r="D99" i="1"/>
  <c r="D98" i="1"/>
  <c r="D97" i="1"/>
  <c r="D96" i="1"/>
  <c r="D95" i="1"/>
  <c r="D94" i="1"/>
  <c r="D93" i="1"/>
  <c r="D92" i="1"/>
  <c r="D91" i="1"/>
  <c r="D90" i="1"/>
  <c r="D89" i="1"/>
  <c r="D76" i="1"/>
  <c r="D75" i="1"/>
  <c r="D74" i="1"/>
  <c r="D73" i="1"/>
  <c r="D72" i="1"/>
  <c r="D71" i="1"/>
  <c r="D70" i="1"/>
  <c r="D69" i="1"/>
  <c r="D68" i="1"/>
  <c r="D67" i="1"/>
  <c r="D66" i="1"/>
  <c r="D65" i="1"/>
  <c r="D64" i="1"/>
  <c r="D63" i="1"/>
  <c r="D62" i="1"/>
  <c r="D59" i="1"/>
  <c r="D58" i="1"/>
  <c r="D56" i="1"/>
  <c r="D55" i="1"/>
  <c r="D54" i="1"/>
  <c r="D53" i="1"/>
  <c r="D52" i="1"/>
  <c r="D51" i="1"/>
  <c r="D50" i="1"/>
  <c r="D49" i="1"/>
  <c r="D48" i="1"/>
  <c r="D47" i="1"/>
  <c r="D45" i="1"/>
  <c r="D44" i="1"/>
  <c r="D43" i="1"/>
  <c r="D42" i="1"/>
  <c r="D41" i="1"/>
  <c r="D40" i="1"/>
  <c r="D39" i="1"/>
  <c r="D38" i="1"/>
  <c r="D37" i="1"/>
  <c r="D36" i="1"/>
  <c r="D35" i="1"/>
  <c r="D34" i="1"/>
  <c r="D33" i="1"/>
  <c r="D32" i="1"/>
  <c r="D31" i="1"/>
  <c r="D30" i="1"/>
  <c r="D27" i="1"/>
  <c r="D26" i="1"/>
  <c r="D25" i="1"/>
  <c r="D24" i="1"/>
  <c r="D23" i="1"/>
  <c r="D22" i="1"/>
  <c r="D21" i="1"/>
  <c r="D20" i="1"/>
  <c r="D19" i="1"/>
  <c r="D18" i="1"/>
  <c r="D17" i="1"/>
  <c r="D16" i="1"/>
  <c r="D15" i="1"/>
  <c r="D14" i="1"/>
  <c r="D13" i="1"/>
</calcChain>
</file>

<file path=xl/sharedStrings.xml><?xml version="1.0" encoding="utf-8"?>
<sst xmlns="http://schemas.openxmlformats.org/spreadsheetml/2006/main" count="1171" uniqueCount="450">
  <si>
    <t>①データは２０２２年末時点。順不同。対象は現在サービス提供中で、国内籍の追加型株式投資信託もしくは国内販売外国籍投信を組み入れ対象とするラップ口座商品。海外ＥＴＦを直接組み入れるロボアドバイザー（ウェルスナビやテオなど）は対象外。</t>
  </si>
  <si>
    <t>③「年間費用」は費用控除後のパフォーマンス計算に採用する数値。ファンドラップ手数料と投資一任受任料（固定報酬制）それぞれの「最大・最小の平均値（もしくは一律値）」の合計値</t>
  </si>
  <si>
    <t>④最大・最小の差異がなく一律の場合は、最大値（一律値）をそのまま採用（ただし、「ダイワＳＭＡ」の最大値は平均的な実勢値とかけ離れているとみられ、便宜上、「最小値＝０％」とみなしている）</t>
  </si>
  <si>
    <r>
      <rPr>
        <sz val="12"/>
        <color theme="1"/>
        <rFont val="MS PGothic"/>
        <family val="3"/>
        <charset val="128"/>
      </rPr>
      <t xml:space="preserve">販売会社
</t>
    </r>
    <r>
      <rPr>
        <sz val="9"/>
        <color theme="1"/>
        <rFont val="MS PGothic"/>
        <family val="3"/>
        <charset val="128"/>
      </rPr>
      <t>（　）内は投資一任契約主体</t>
    </r>
  </si>
  <si>
    <r>
      <rPr>
        <sz val="12"/>
        <color theme="1"/>
        <rFont val="MS PGothic"/>
        <family val="3"/>
        <charset val="128"/>
      </rPr>
      <t xml:space="preserve">ラップ口座・商品名
</t>
    </r>
    <r>
      <rPr>
        <sz val="10"/>
        <color theme="1"/>
        <rFont val="MS PGothic"/>
        <family val="3"/>
        <charset val="128"/>
      </rPr>
      <t xml:space="preserve">
</t>
    </r>
    <r>
      <rPr>
        <sz val="9"/>
        <color theme="1"/>
        <rFont val="MS PGothic"/>
        <family val="3"/>
        <charset val="128"/>
      </rPr>
      <t>（※印は対面無しのロボアドバイザー形態）</t>
    </r>
  </si>
  <si>
    <t>最低
契約
金額</t>
  </si>
  <si>
    <t>固定報酬制</t>
  </si>
  <si>
    <t>実績報酬併用制</t>
  </si>
  <si>
    <t>最大</t>
  </si>
  <si>
    <t>最小</t>
  </si>
  <si>
    <t>成功報酬</t>
  </si>
  <si>
    <t>（％）</t>
  </si>
  <si>
    <t>備考</t>
  </si>
  <si>
    <t>（万円）</t>
  </si>
  <si>
    <t>野村證券</t>
  </si>
  <si>
    <t>野村ファンドラップ バリュー・プログラム</t>
  </si>
  <si>
    <t>運用資産の時価に対して。RR1～RR3については新発10年国債利回りの平均水準によって引き下げ中</t>
  </si>
  <si>
    <t>運用資産の時価に対して</t>
  </si>
  <si>
    <t>運用資産の時価に対して。RR1の場合</t>
  </si>
  <si>
    <t>運用益の積み上げ額に対して</t>
  </si>
  <si>
    <t>ファンドラップ手数料は5千万円以下の部分 投資一任受任料は1億円以下の部分</t>
  </si>
  <si>
    <t>野村ファンドラップ プレミア・プログラム</t>
  </si>
  <si>
    <t>運用資産の時価に対して。国内債券・外国債券以外の資産の場合は最大の1.54。国内債券の場合は最小の0.374。外国債券の場合は0.902。</t>
  </si>
  <si>
    <t>運用資産の時価に対して。国内債券・外国債券以外の資産の場合は0.11</t>
  </si>
  <si>
    <t>運用資産の時価に対して。国内債券・外国債券の場合は0.066</t>
  </si>
  <si>
    <t>SMA手数料は5千万円以下の部分 投資一任受任料は1億円以下の部分</t>
  </si>
  <si>
    <t>大和証券</t>
  </si>
  <si>
    <t>契約資産の時価評価額に対して</t>
  </si>
  <si>
    <t>‐</t>
  </si>
  <si>
    <t>ダイワファンドラップ</t>
  </si>
  <si>
    <t>契約資産の時価評価額に対して。選択可能なコースは「安定」～「積極」</t>
  </si>
  <si>
    <t>１千万円以下の部分</t>
  </si>
  <si>
    <t>ダイワファンドラップ プレミアム</t>
  </si>
  <si>
    <t>契約資産の時価評価額に対して。選択可能なコースは「より安定」～「より積極」。「より安定」と「より積極」はプレミアム特約の申し込みが必要。</t>
  </si>
  <si>
    <t>より安定の場合</t>
  </si>
  <si>
    <t>あんしんつながるラップ</t>
  </si>
  <si>
    <t>契約資産の時価評価額に対して。選択可能なコースは「資産保全重視スタイル」、「安定」～「積極」。「資産保全重視スタイル」は安心つながる特約の申し込みが必要。申し込み時点で65歳以上の場合のみ対象。</t>
  </si>
  <si>
    <t>資産保全重視スタイルの場合</t>
  </si>
  <si>
    <t>投資一任受任料に含まれる（合算値）</t>
  </si>
  <si>
    <t>契約資産の額に対して</t>
  </si>
  <si>
    <t>運用成果の額の最大22％が加算</t>
  </si>
  <si>
    <t>10000（投信コース）
20000（投信・ETFコース）</t>
  </si>
  <si>
    <t>三菱UFJモルガン・スタンレー証券</t>
  </si>
  <si>
    <t>全運用資産時価評価額に対して</t>
  </si>
  <si>
    <t>超過収益に対して</t>
  </si>
  <si>
    <t>5千万円以下の部分</t>
  </si>
  <si>
    <t>運用資産に対して</t>
  </si>
  <si>
    <t>三井住友信託銀行</t>
  </si>
  <si>
    <r>
      <rPr>
        <sz val="8"/>
        <color rgb="FF000000"/>
        <rFont val="MS PGothic"/>
        <family val="3"/>
        <charset val="128"/>
      </rPr>
      <t>運用資産の時価評価額（時価残高）
に対して。</t>
    </r>
    <r>
      <rPr>
        <sz val="8"/>
        <color rgb="FF000000"/>
        <rFont val="MS PGothic"/>
        <family val="3"/>
        <charset val="128"/>
      </rPr>
      <t>契約3年目から3割引、6年目からは5割引</t>
    </r>
  </si>
  <si>
    <r>
      <rPr>
        <sz val="8"/>
        <color rgb="FF000000"/>
        <rFont val="MS PGothic"/>
        <family val="3"/>
        <charset val="128"/>
      </rPr>
      <t>運用資産の時価評価額（時価残高）
に対して。</t>
    </r>
    <r>
      <rPr>
        <sz val="8"/>
        <color rgb="FF000000"/>
        <rFont val="MS PGothic"/>
        <family val="3"/>
        <charset val="128"/>
      </rPr>
      <t>契約3年目から3割引、6年目からは5割引</t>
    </r>
  </si>
  <si>
    <r>
      <rPr>
        <sz val="8"/>
        <color rgb="FF000000"/>
        <rFont val="MS PGothic"/>
        <family val="3"/>
        <charset val="128"/>
      </rPr>
      <t>運用資産の時価評価額（時価残高）
に対して。</t>
    </r>
    <r>
      <rPr>
        <sz val="8"/>
        <color rgb="FF000000"/>
        <rFont val="MS PGothic"/>
        <family val="3"/>
        <charset val="128"/>
      </rPr>
      <t>契約3年目から3割引、6年目からは5割引</t>
    </r>
  </si>
  <si>
    <t>超過金額に対して</t>
  </si>
  <si>
    <t>1億円以下の部分</t>
  </si>
  <si>
    <t>5000（個人）
10000(法人)</t>
  </si>
  <si>
    <t>三井住友信託ファンドラップ・プレミアム（資産分散型）</t>
  </si>
  <si>
    <t>運用資産の時価評価額（時価残高）
に対して。契約3年目から3割引、6年目からは5割引</t>
  </si>
  <si>
    <t>運用資産の時価評価額（時価残高）
に対して。契約3年目から3割引、6年目からは5割引</t>
  </si>
  <si>
    <t>成功報酬支払基準額からの
超過金額に対して</t>
  </si>
  <si>
    <t>三井住友信託ファンドラップ・プレミアム（リスク資産調整型）</t>
  </si>
  <si>
    <t>三井住友信託ファンドラップ・プレミアム（株式特化型）</t>
  </si>
  <si>
    <t>三井住友信託ファンドラップ（資産分散型）</t>
  </si>
  <si>
    <t>成功報酬支払基準額からの
超過金額に対して</t>
  </si>
  <si>
    <t>2千万円以下の部分</t>
  </si>
  <si>
    <t>三井住友信託ファンドラップ（株式特化型）</t>
  </si>
  <si>
    <t>SMBC日興証券</t>
  </si>
  <si>
    <t>日興ファンドラップ　エドモンド・ロスチャイルド・セレクション</t>
  </si>
  <si>
    <t>資産額に対して</t>
  </si>
  <si>
    <t>日興ファンドラップ　プライベート・プレミアム・セレクション</t>
  </si>
  <si>
    <t>超過部分に対して一律</t>
  </si>
  <si>
    <t>三井住友銀行
（SMBC日興証券）</t>
  </si>
  <si>
    <t>SMBCﾌｧﾝﾄﾞﾗｯﾌﾟ</t>
  </si>
  <si>
    <t>純資産総額に応じた基本報酬率。契約3年目からは3割引</t>
  </si>
  <si>
    <t>安定型の場合</t>
  </si>
  <si>
    <t>純資産総額に応じた基本報酬率。 契約3年目からは3割引</t>
  </si>
  <si>
    <t>みずほ証券</t>
  </si>
  <si>
    <t>みずほﾌｧﾝﾄﾞﾗｯﾌﾟ ﾌｧｰｽﾄｽﾃｯﾌﾟ</t>
  </si>
  <si>
    <t>運用財産の時価評価額に対して</t>
  </si>
  <si>
    <t>みずほﾌｧﾝﾄﾞﾗｯﾌﾟ ﾏｲ･ｺﾞｰﾙ</t>
  </si>
  <si>
    <t>実質運用益に対して</t>
  </si>
  <si>
    <t>--</t>
  </si>
  <si>
    <t>Mizuho Fund Wrap</t>
  </si>
  <si>
    <t>Sコース、SGコースの場合</t>
  </si>
  <si>
    <t>りそな銀行・埼玉りそな銀行・
関西みらい銀行
（りそな銀行）</t>
  </si>
  <si>
    <t>りそなファンドラップ スタンダードコース</t>
  </si>
  <si>
    <t>運用資産の時価評価額の平均残高に対して。契約3年目からは2割引</t>
  </si>
  <si>
    <t>慎重型の場合</t>
  </si>
  <si>
    <t>運用資産の時価評価額の平均残高に
契約3年目からは2割引</t>
  </si>
  <si>
    <t>みなと銀行
（りそな銀行）</t>
  </si>
  <si>
    <t>横浜銀行
（りそな銀行）</t>
  </si>
  <si>
    <t>京葉銀行
（りそな銀行）</t>
  </si>
  <si>
    <t>七十七銀行
（りそな銀行）</t>
  </si>
  <si>
    <t>三菱UFJ信託銀行</t>
  </si>
  <si>
    <t>MUFGファンドラップ</t>
  </si>
  <si>
    <t>投資一任財産の時価平均残高に対して。契約3年目からは３割引</t>
  </si>
  <si>
    <t>投資一任財産の時価平均残高に対して。契約3年目からは3割引</t>
  </si>
  <si>
    <t>3千万円以下の部分</t>
  </si>
  <si>
    <t>水戸証券</t>
  </si>
  <si>
    <t>水戸ファンドラップ</t>
  </si>
  <si>
    <t>運用資産の時価評価額に応じて。契約3年目からは3割引、6年目からは5割引</t>
  </si>
  <si>
    <t>いちよし証券</t>
  </si>
  <si>
    <t>いちよしファンドラップ Dream Collection</t>
  </si>
  <si>
    <t>時価評価額に対して</t>
  </si>
  <si>
    <t>運用資産の時価評価額に対して</t>
  </si>
  <si>
    <t>運用益に対して</t>
  </si>
  <si>
    <t>アイザワ証券</t>
  </si>
  <si>
    <t>アイザワファンドラップ</t>
  </si>
  <si>
    <t>運用資産に対して。成功報酬併用制は0.495％</t>
  </si>
  <si>
    <t>東海東京証券
（東海東京AM）</t>
  </si>
  <si>
    <t>東海東京ファンドラップ</t>
  </si>
  <si>
    <t>運用資産の時価評価額に対して。2年経過後から3割引き</t>
  </si>
  <si>
    <t>契約期間における運用益に対して</t>
  </si>
  <si>
    <t>東海東京ファンドラップ マイ・プライムセレクション</t>
  </si>
  <si>
    <t>西日本シティTT証券
（東海東京AM）</t>
  </si>
  <si>
    <t>NCTTファンドラップ</t>
  </si>
  <si>
    <t>十六TT証券
（東海東京AM）</t>
  </si>
  <si>
    <t>じゅうろくTTファンドラップ
じゅうろくTTファンドラップ アクティブプラン</t>
  </si>
  <si>
    <t>ワイエム証券
（東海東京AM）</t>
  </si>
  <si>
    <t>ワイエムファンドラップ インデックスプラン
ワイエムファンドラップ アクティブプラン</t>
  </si>
  <si>
    <t>池田泉州TT証券
（東海東京AM）</t>
  </si>
  <si>
    <t>池田泉州ファンドラップ（愛称：ニューゲート）</t>
  </si>
  <si>
    <t>運用資産の時価評価額に対して。2年経過後から3割引き。安定型の場合のみ0.33</t>
  </si>
  <si>
    <t>栃木銀行・とちぎんTT証券
（東海東京AM）</t>
  </si>
  <si>
    <t>ほくほくTT証券
（東海東京AM）</t>
  </si>
  <si>
    <t>ほくほくファンドラップ</t>
  </si>
  <si>
    <t>楽天証券</t>
  </si>
  <si>
    <t>1千万円以下の部分</t>
  </si>
  <si>
    <t>Fan
(楽天証券)</t>
  </si>
  <si>
    <t>楽天IFAラップ</t>
  </si>
  <si>
    <t>GAIA
(楽天証券)</t>
  </si>
  <si>
    <t>ファイナンシャルスタンダード
(楽天証券)</t>
  </si>
  <si>
    <t>山陰合同銀行
(ウェルス･スクエア)</t>
  </si>
  <si>
    <t>ファンドラップ「Funds Club（愛称：ファンクラブ）」 マスター･プログラム</t>
  </si>
  <si>
    <t>ファンドラップ「Funds Club（愛称：ファンクラブ）」 ボンドコア･プログラム</t>
  </si>
  <si>
    <t>福岡銀行
(ウェルス･スクエア)</t>
  </si>
  <si>
    <t>ファンドラップ</t>
  </si>
  <si>
    <r>
      <rPr>
        <sz val="8"/>
        <color rgb="FF000000"/>
        <rFont val="MS PGothic"/>
        <family val="3"/>
        <charset val="128"/>
      </rPr>
      <t>運用資産の時価評価額</t>
    </r>
    <r>
      <rPr>
        <sz val="8"/>
        <color rgb="FF000000"/>
        <rFont val="MS PGothic"/>
        <family val="3"/>
        <charset val="128"/>
      </rPr>
      <t>（計算期間中の時価評価額の平均残高）</t>
    </r>
    <r>
      <rPr>
        <sz val="8"/>
        <color rgb="FF000000"/>
        <rFont val="MS PGothic"/>
        <family val="3"/>
        <charset val="128"/>
      </rPr>
      <t>に対して</t>
    </r>
  </si>
  <si>
    <t>熊本銀行
(ウェルス･スクエア)</t>
  </si>
  <si>
    <r>
      <rPr>
        <sz val="8"/>
        <color rgb="FF000000"/>
        <rFont val="MS PGothic"/>
        <family val="3"/>
        <charset val="128"/>
      </rPr>
      <t>運用資産の時価評価額</t>
    </r>
    <r>
      <rPr>
        <sz val="8"/>
        <color rgb="FF000000"/>
        <rFont val="MS PGothic"/>
        <family val="3"/>
        <charset val="128"/>
      </rPr>
      <t>（計算期間中の時価評価額の平均残高）</t>
    </r>
    <r>
      <rPr>
        <sz val="8"/>
        <color rgb="FF000000"/>
        <rFont val="MS PGothic"/>
        <family val="3"/>
        <charset val="128"/>
      </rPr>
      <t>に対して</t>
    </r>
  </si>
  <si>
    <t>十八親和銀行
(ウェルス･スクエア)</t>
  </si>
  <si>
    <r>
      <rPr>
        <sz val="8"/>
        <color rgb="FF000000"/>
        <rFont val="MS PGothic"/>
        <family val="3"/>
        <charset val="128"/>
      </rPr>
      <t>運用資産の時価評価額</t>
    </r>
    <r>
      <rPr>
        <sz val="8"/>
        <color rgb="FF000000"/>
        <rFont val="MS PGothic"/>
        <family val="3"/>
        <charset val="128"/>
      </rPr>
      <t>（計算期間中の時価評価額の平均残高）</t>
    </r>
    <r>
      <rPr>
        <sz val="8"/>
        <color rgb="FF000000"/>
        <rFont val="MS PGothic"/>
        <family val="3"/>
        <charset val="128"/>
      </rPr>
      <t>に対して</t>
    </r>
  </si>
  <si>
    <t>千葉銀行・ちばぎん証券
(ウェルス･スクエア)</t>
  </si>
  <si>
    <t>武蔵野銀行・ちばぎん証券
(ウェルス･スクエア)</t>
  </si>
  <si>
    <t>きらぼし銀行・きらぼしライフデザイン証券
(ウェルス･スクエア)</t>
  </si>
  <si>
    <r>
      <rPr>
        <sz val="8"/>
        <color rgb="FF000000"/>
        <rFont val="MS PGothic"/>
        <family val="3"/>
        <charset val="128"/>
      </rPr>
      <t>保守、やや保守の場合</t>
    </r>
    <r>
      <rPr>
        <sz val="8"/>
        <color rgb="FF000000"/>
        <rFont val="MS PGothic"/>
        <family val="3"/>
        <charset val="128"/>
      </rPr>
      <t>（毎年10～12月の月末の新発10年国債利回り（終値）の平均値が0.5％以上となった場合、料率の引き下げを終了＝1.320％に戻す）</t>
    </r>
  </si>
  <si>
    <t>常陽銀行・足利銀行・めぶき証券
(ウェルス･スクエア)</t>
  </si>
  <si>
    <t>京都銀行・京銀証券
(ウェルス･スクエア)</t>
  </si>
  <si>
    <t>静銀ティーエム証券
(ウェルス･スクエア)</t>
  </si>
  <si>
    <t>静銀ティーエム証券
(マネックスAM)</t>
  </si>
  <si>
    <t>投資一任報酬1.21、投信の信託報酬0.2475、組み込むETFの平均経費率0.2。これら報酬はすべて信託報酬で賄われる</t>
  </si>
  <si>
    <t>静岡銀行・静銀ティーエム証券
(マネックスAM)</t>
  </si>
  <si>
    <t>投資一任報酬0.66、投信の信託報酬0.2475、組み込むETFの平均経費率0.1。これら報酬はすべて信託報酬で賄われる</t>
  </si>
  <si>
    <t>マネックス証券
(マネックスAM)</t>
  </si>
  <si>
    <t>ON COMPASS+</t>
  </si>
  <si>
    <t>あかつき証券
(マネックスAM)</t>
  </si>
  <si>
    <t>岡地証券
(マネックスAM)</t>
  </si>
  <si>
    <t>北洋銀行
(マネックスAM)</t>
  </si>
  <si>
    <r>
      <rPr>
        <b/>
        <sz val="10"/>
        <color rgb="FF000000"/>
        <rFont val="MS PGothic"/>
        <family val="3"/>
        <charset val="128"/>
      </rPr>
      <t xml:space="preserve">北洋証券ファンドラップ </t>
    </r>
    <r>
      <rPr>
        <b/>
        <sz val="10"/>
        <color rgb="FF000000"/>
        <rFont val="MS PGothic"/>
        <family val="3"/>
        <charset val="128"/>
      </rPr>
      <t>ON COMPASS+</t>
    </r>
  </si>
  <si>
    <t>北洋証券
(マネックスAM)</t>
  </si>
  <si>
    <r>
      <rPr>
        <b/>
        <sz val="10"/>
        <color rgb="FF000000"/>
        <rFont val="MS PGothic"/>
        <family val="3"/>
        <charset val="128"/>
      </rPr>
      <t xml:space="preserve">北洋証券ファンドラップ </t>
    </r>
    <r>
      <rPr>
        <b/>
        <sz val="10"/>
        <color rgb="FF000000"/>
        <rFont val="MS PGothic"/>
        <family val="3"/>
        <charset val="128"/>
      </rPr>
      <t>ON COMPASS+</t>
    </r>
  </si>
  <si>
    <t>スターツ証券
(マネックスAM)</t>
  </si>
  <si>
    <r>
      <rPr>
        <b/>
        <sz val="10"/>
        <color rgb="FF000000"/>
        <rFont val="MS PGothic"/>
        <family val="3"/>
        <charset val="128"/>
      </rPr>
      <t xml:space="preserve">スターツ証券ファンドラップ </t>
    </r>
    <r>
      <rPr>
        <b/>
        <sz val="10"/>
        <color rgb="FF000000"/>
        <rFont val="MS PGothic"/>
        <family val="3"/>
        <charset val="128"/>
      </rPr>
      <t>ON COMPASS+</t>
    </r>
  </si>
  <si>
    <t>ソニー銀行証券
(マネックスAM)</t>
  </si>
  <si>
    <t>千葉興業銀行
（大和証券）</t>
  </si>
  <si>
    <t>四国銀行
（大和証券）</t>
  </si>
  <si>
    <t>愛媛銀行
（大和証券）</t>
  </si>
  <si>
    <t>岩手銀行
（大和証券）</t>
  </si>
  <si>
    <t>東京スター銀行
（大和証券）</t>
  </si>
  <si>
    <t>大東銀行
（大和証券）</t>
  </si>
  <si>
    <t>愛知銀行
（大和証券）</t>
  </si>
  <si>
    <t>栃木銀行
（大和証券）</t>
  </si>
  <si>
    <t>ゆうちょ銀行
（大和証券）</t>
  </si>
  <si>
    <t>ゆうちょファンドラップ</t>
  </si>
  <si>
    <t>多摩信用金庫・信金中央金庫
（大和証券）</t>
  </si>
  <si>
    <t>しんきんファンドラップ</t>
  </si>
  <si>
    <t>碧海信用金庫・スマートプラス
(ニッセイAM)</t>
  </si>
  <si>
    <t>契約金額に対して</t>
  </si>
  <si>
    <t>JAバンク
（三菱UFJモルガン・スタンレー証券）</t>
  </si>
  <si>
    <t>JAバンク資産運用サービス（愛称：まかせるぞう）</t>
  </si>
  <si>
    <t>フィデリティ証券
（フィデリティ投信）</t>
  </si>
  <si>
    <t>契約資産の月間平均残高に対し</t>
  </si>
  <si>
    <t>SBI証券
（FOLIO）</t>
  </si>
  <si>
    <t>運用資産額（現金部分を除く）に対して</t>
  </si>
  <si>
    <t>SBI新生銀行・SBI証券
（FOLIO）</t>
  </si>
  <si>
    <t>SBIラップ×SBI新生銀行（店頭限定）</t>
  </si>
  <si>
    <t>アイ・パートナーズフィナンシャル
SBIマネープラザ
（野村AM）</t>
  </si>
  <si>
    <t>ゴールベースラップ</t>
  </si>
  <si>
    <t>投資一任報酬1.43、投信の信託報酬0583、この他に組み入れるETFの費用あり。実質的な負担は2.163±0.1%で、これら報酬はすべて信託報酬で賄われる</t>
  </si>
  <si>
    <t>海外ＥＴＦへの直接投資で対象外など</t>
  </si>
  <si>
    <t>SUSTEN</t>
  </si>
  <si>
    <t>ウェルスナビ</t>
  </si>
  <si>
    <t>SMBC日興証券
（お金のデザイン）</t>
  </si>
  <si>
    <t>FOLIO</t>
  </si>
  <si>
    <t>おまかせ投資（※）</t>
  </si>
  <si>
    <t>年間費用
（計算用、％）</t>
    <rPh sb="6" eb="8">
      <t>ケイサン</t>
    </rPh>
    <rPh sb="8" eb="9">
      <t>ヨウ</t>
    </rPh>
    <phoneticPr fontId="20"/>
  </si>
  <si>
    <t>ファンドラップ手数料
(2022年末時点）</t>
    <rPh sb="16" eb="18">
      <t>ネンマツ</t>
    </rPh>
    <rPh sb="18" eb="20">
      <t>ジテン</t>
    </rPh>
    <phoneticPr fontId="20"/>
  </si>
  <si>
    <t>投資一任受任料 (2022年末時点）</t>
    <rPh sb="13" eb="15">
      <t>ネンマツ</t>
    </rPh>
    <rPh sb="15" eb="17">
      <t>ジテン</t>
    </rPh>
    <phoneticPr fontId="20"/>
  </si>
  <si>
    <t>りそなファンドラップ プレミアムコース</t>
    <phoneticPr fontId="20"/>
  </si>
  <si>
    <t>（４－ａ） ファンドラップ（ＳＭＡを含む）の費用一覧 （組み入れファンドの信託報酬などの運用コストは含まない）</t>
  </si>
  <si>
    <t>採用した手数料・投資一任受任料の預かり資産額</t>
    <phoneticPr fontId="20"/>
  </si>
  <si>
    <t>野村ＳＭＡ(エグゼクティブ・ラップ)</t>
  </si>
  <si>
    <t>投資一任契約の運用報酬は信託報酬に含まれ、別途徴収せず</t>
    <phoneticPr fontId="20"/>
  </si>
  <si>
    <t>現金を除く運用資産に対して（税込・年率）。運用資産額、運用継続期間に応じて割引あり。1.1～0.99％</t>
  </si>
  <si>
    <t>運用資産に対して（税込・年率）
積み立て設定と運用資産額に応じて割引あり。1.1～0.715%( 2022年12月31日までに契約した場合)</t>
  </si>
  <si>
    <t>ダイワSMA</t>
    <phoneticPr fontId="20"/>
  </si>
  <si>
    <t>ダイワSMAプライベート・アセットアロケーション・サービス</t>
    <phoneticPr fontId="20"/>
  </si>
  <si>
    <t>GRAN GOALＬ</t>
    <phoneticPr fontId="20"/>
  </si>
  <si>
    <t>三井住友信託SMA</t>
    <phoneticPr fontId="20"/>
  </si>
  <si>
    <t>とちぎんＴＴ証券ファンドラップ インデックスプラン
とちぎんＴＴ証券ファンドラップ アクティブプラン</t>
    <phoneticPr fontId="20"/>
  </si>
  <si>
    <t>TSUBASAファンドラップ マスター・プログラム</t>
    <phoneticPr fontId="20"/>
  </si>
  <si>
    <t>TSUBASAファンドラップ ボンドコア・プログラム</t>
    <phoneticPr fontId="20"/>
  </si>
  <si>
    <t>きらぼしラップ マスター・プログラム</t>
    <phoneticPr fontId="20"/>
  </si>
  <si>
    <t>きらぼしラップ ボンドコア・プログラム</t>
    <phoneticPr fontId="20"/>
  </si>
  <si>
    <t>めぶきファンドラップ マスター・プログラム</t>
    <phoneticPr fontId="20"/>
  </si>
  <si>
    <t>めぶきファンドラップ ボンドコア・プログラム</t>
    <phoneticPr fontId="20"/>
  </si>
  <si>
    <t>しずぎんラップ（ウェルス・スクエア） マスター・プログラム</t>
    <phoneticPr fontId="20"/>
  </si>
  <si>
    <t>しずぎんラップ（ウェルス・スクエア） ボンドコア・プログラム</t>
    <phoneticPr fontId="20"/>
  </si>
  <si>
    <t>京銀ファンドラップ マスター・プログラム</t>
    <phoneticPr fontId="20"/>
  </si>
  <si>
    <t>京銀ファンドラップ ボンドコア・プログラム</t>
    <phoneticPr fontId="20"/>
  </si>
  <si>
    <t>しずぎんラップ (ON COMPASS+)</t>
    <phoneticPr fontId="20"/>
  </si>
  <si>
    <t>ダイワファンドラップオンライン （※）</t>
  </si>
  <si>
    <t xml:space="preserve">Mirai Value （※） </t>
  </si>
  <si>
    <t>楽ラップ （※）</t>
  </si>
  <si>
    <t>しずぎんラップ (ON COMPASS) （※）</t>
  </si>
  <si>
    <t>ON COMPASS （※）</t>
  </si>
  <si>
    <t>SBIラップ （※）</t>
  </si>
  <si>
    <t>SUSTENおまかせ投資 （※）</t>
  </si>
  <si>
    <t>WealthNavi （※）</t>
  </si>
  <si>
    <t>THEO （※）</t>
  </si>
  <si>
    <t>FOLIO ROBO PRO （※）</t>
  </si>
  <si>
    <t>ダイワファンドラップオンライン （※）</t>
    <phoneticPr fontId="20"/>
  </si>
  <si>
    <t>横浜銀行ファンドラップ スタンダードlコース</t>
    <phoneticPr fontId="20"/>
  </si>
  <si>
    <t>横浜銀行ファンドラップ プレミアムlコース</t>
    <phoneticPr fontId="20"/>
  </si>
  <si>
    <t>京葉銀行ファンドラップ スタンダードlコース</t>
    <phoneticPr fontId="20"/>
  </si>
  <si>
    <t>京葉銀行ファンドラップ プレミアムlコース</t>
    <phoneticPr fontId="20"/>
  </si>
  <si>
    <t>＜七十七＞ファンドラップ スタンダードlコース</t>
    <phoneticPr fontId="20"/>
  </si>
  <si>
    <t>＜七十七＞ファンドラップ プレミアムlコース</t>
    <phoneticPr fontId="20"/>
  </si>
  <si>
    <t>GMA (楽天IFAラップ)</t>
    <phoneticPr fontId="20"/>
  </si>
  <si>
    <t>F-STYLE (楽天IFAラップ)</t>
    <phoneticPr fontId="20"/>
  </si>
  <si>
    <t>へきしんゴールナビ コンサルティングコース</t>
    <phoneticPr fontId="20"/>
  </si>
  <si>
    <t>へきしんゴールナビ アプリコース （※）</t>
    <phoneticPr fontId="20"/>
  </si>
  <si>
    <t>ザ・ハイブリッド （アドバイス担当者付きコース）</t>
    <phoneticPr fontId="20"/>
  </si>
  <si>
    <t>ザ・ハイブリッド （ネット完結コース） （※）</t>
    <phoneticPr fontId="20"/>
  </si>
  <si>
    <t>SBIラップ （ネット限定） （※）</t>
    <phoneticPr fontId="20"/>
  </si>
  <si>
    <t>2022年末</t>
    <rPh sb="4" eb="6">
      <t>ネンマツ</t>
    </rPh>
    <phoneticPr fontId="20"/>
  </si>
  <si>
    <t>2021年末</t>
    <phoneticPr fontId="20"/>
  </si>
  <si>
    <t>2020年末</t>
    <phoneticPr fontId="20"/>
  </si>
  <si>
    <t>月末時点投資評価額（投資元本を除く）が過去最高の投資評価額（成果報酬控除後、投資元本を除く）を超過していれば、その超過分に対して</t>
    <phoneticPr fontId="20"/>
  </si>
  <si>
    <t>②数値は各商品の販売用資料や公式サイトより転記。原則として、「最低預け入れ資産額」に対する最大・最小値。最低預け入れ額でも運用スタイルの違いなどによって費用が異なる場合がある。最大・最小の差異がなく「一律値（固定値）」の場合は、最大値として記載</t>
    <rPh sb="8" eb="11">
      <t>ハンバイヨウ</t>
    </rPh>
    <rPh sb="11" eb="13">
      <t>シリョウ</t>
    </rPh>
    <phoneticPr fontId="20"/>
  </si>
  <si>
    <t xml:space="preserve">（４-ｂ） ファンドラップ（ＳＭＡを含む）の平均パフォーマンス （組み入れファンドの信託報酬などの運用コスト控除後） </t>
    <rPh sb="18" eb="19">
      <t>フク</t>
    </rPh>
    <rPh sb="22" eb="24">
      <t>ヘイキン</t>
    </rPh>
    <rPh sb="33" eb="34">
      <t>ク</t>
    </rPh>
    <rPh sb="35" eb="36">
      <t>イ</t>
    </rPh>
    <rPh sb="49" eb="51">
      <t>ウンヨウ</t>
    </rPh>
    <rPh sb="54" eb="56">
      <t>コウジョ</t>
    </rPh>
    <rPh sb="56" eb="57">
      <t>ゴ</t>
    </rPh>
    <phoneticPr fontId="26"/>
  </si>
  <si>
    <r>
      <t>①データは２０２２年末時点。並びは「シャープレシオ（過去３年・月次平均リターン12倍ベース）」の大きい順。各商品の平均パフォーマンスを指数化し、平均指数の月次リターンを基に算出</t>
    </r>
    <r>
      <rPr>
        <sz val="10"/>
        <color rgb="FFFF0000"/>
        <rFont val="ＭＳ Ｐゴシック"/>
        <family val="3"/>
        <charset val="128"/>
      </rPr>
      <t/>
    </r>
    <rPh sb="9" eb="11">
      <t>ネンマツ</t>
    </rPh>
    <rPh sb="11" eb="13">
      <t>ジテン</t>
    </rPh>
    <rPh sb="14" eb="15">
      <t>ナラ</t>
    </rPh>
    <rPh sb="26" eb="28">
      <t>カコ</t>
    </rPh>
    <rPh sb="29" eb="30">
      <t>ネン</t>
    </rPh>
    <rPh sb="31" eb="33">
      <t>ゲツジ</t>
    </rPh>
    <rPh sb="33" eb="35">
      <t>ヘイキン</t>
    </rPh>
    <rPh sb="41" eb="42">
      <t>バイ</t>
    </rPh>
    <rPh sb="48" eb="49">
      <t>オオ</t>
    </rPh>
    <rPh sb="51" eb="52">
      <t>ジュン</t>
    </rPh>
    <phoneticPr fontId="26"/>
  </si>
  <si>
    <t>④平均パフォーマンスの指数化は、次の要領で実施。月次の場合、「全組み入れ対象ファンドの月次リターン（課税前分配金再投資ベース）を前月末純資産残高で加重平均したリターンを累積して指数化」</t>
    <rPh sb="1" eb="3">
      <t>ヘイキン</t>
    </rPh>
    <rPh sb="11" eb="14">
      <t>シスウカ</t>
    </rPh>
    <rPh sb="16" eb="17">
      <t>ツギ</t>
    </rPh>
    <rPh sb="18" eb="20">
      <t>ヨウリョウ</t>
    </rPh>
    <rPh sb="21" eb="23">
      <t>ジッシ</t>
    </rPh>
    <rPh sb="24" eb="26">
      <t>ゲツジ</t>
    </rPh>
    <rPh sb="27" eb="29">
      <t>バアイ</t>
    </rPh>
    <rPh sb="31" eb="32">
      <t>ゼン</t>
    </rPh>
    <rPh sb="32" eb="33">
      <t>ク</t>
    </rPh>
    <rPh sb="34" eb="35">
      <t>イ</t>
    </rPh>
    <rPh sb="36" eb="38">
      <t>タイショウ</t>
    </rPh>
    <rPh sb="43" eb="45">
      <t>ゲツジ</t>
    </rPh>
    <rPh sb="50" eb="52">
      <t>カゼイ</t>
    </rPh>
    <rPh sb="52" eb="53">
      <t>マエ</t>
    </rPh>
    <rPh sb="53" eb="56">
      <t>ブンパイキン</t>
    </rPh>
    <rPh sb="56" eb="59">
      <t>サイトウシ</t>
    </rPh>
    <rPh sb="64" eb="66">
      <t>ゼンゲツ</t>
    </rPh>
    <rPh sb="66" eb="67">
      <t>マツ</t>
    </rPh>
    <rPh sb="67" eb="70">
      <t>ジュンシサン</t>
    </rPh>
    <rPh sb="70" eb="72">
      <t>ザンダカ</t>
    </rPh>
    <rPh sb="73" eb="75">
      <t>カジュウ</t>
    </rPh>
    <rPh sb="75" eb="77">
      <t>ヘイキン</t>
    </rPh>
    <rPh sb="88" eb="90">
      <t>シスウ</t>
    </rPh>
    <phoneticPr fontId="26"/>
  </si>
  <si>
    <t>⑤組み入れファンドの日次リターン採用の場合は、月次リターン・前月末純資産残高を日次リターン・前日純資産残高で置き換えて、平均指数化</t>
    <rPh sb="1" eb="2">
      <t>ク</t>
    </rPh>
    <rPh sb="3" eb="4">
      <t>イ</t>
    </rPh>
    <rPh sb="16" eb="18">
      <t>サイヨウ</t>
    </rPh>
    <rPh sb="33" eb="36">
      <t>ジュンシサン</t>
    </rPh>
    <rPh sb="36" eb="38">
      <t>ザンダカ</t>
    </rPh>
    <rPh sb="47" eb="48">
      <t>ジツ</t>
    </rPh>
    <rPh sb="48" eb="51">
      <t>ジュンシサン</t>
    </rPh>
    <rPh sb="51" eb="53">
      <t>ザンダカ</t>
    </rPh>
    <rPh sb="60" eb="62">
      <t>ヘイキン</t>
    </rPh>
    <rPh sb="62" eb="65">
      <t>シスウカ</t>
    </rPh>
    <phoneticPr fontId="26"/>
  </si>
  <si>
    <t>⑧次の商品は統合して平均パフォーマンスを計算</t>
    <rPh sb="1" eb="2">
      <t>ツギ</t>
    </rPh>
    <rPh sb="3" eb="5">
      <t>ショウヒン</t>
    </rPh>
    <rPh sb="6" eb="8">
      <t>トウゴウ</t>
    </rPh>
    <rPh sb="10" eb="12">
      <t>ヘイキン</t>
    </rPh>
    <rPh sb="20" eb="22">
      <t>ケイサン</t>
    </rPh>
    <phoneticPr fontId="30"/>
  </si>
  <si>
    <t>　野村ファンドラップ：バリュープログラム・プレミアプログラム。ダイワファンラップ：ファンドラップ・あんしんつながるラップ。ダイワＳＭＡ:ＳＭＡ・ﾌﾟﾗｲﾍﾞｰﾄ･ｱﾛｹｰｼｮﾝ･ｻｰﾋﾞｽ、三井住友信託：ファンドラップ・ＳＭＡ。みずほ：ファーストステップ・マイゴール。</t>
    <rPh sb="1" eb="3">
      <t>ノムラ</t>
    </rPh>
    <rPh sb="95" eb="97">
      <t>ミツイ</t>
    </rPh>
    <rPh sb="97" eb="99">
      <t>スミトモ</t>
    </rPh>
    <rPh sb="99" eb="101">
      <t>シンタク</t>
    </rPh>
    <phoneticPr fontId="30"/>
  </si>
  <si>
    <t>　東海東京ファンドラップ：東海東京証券・西日本シティＴＴ証券向けなど。りそなファンドラップ：スタンダードコース・プレミアムコース。ウェルスクエアファンドラップ：採用各社のマスター・プログラムとボンドコア・プログラム</t>
    <rPh sb="80" eb="82">
      <t>サイヨウ</t>
    </rPh>
    <rPh sb="82" eb="84">
      <t>カクシャ</t>
    </rPh>
    <phoneticPr fontId="30"/>
  </si>
  <si>
    <t>⑨「楽天ＩＦＡラップ」はＩＦＡごとの組み入れファンドの詳細が不明のため、計算対象外。「全体」は平均パフォーマンス計算の対象とした商品のみで集計</t>
    <rPh sb="2" eb="4">
      <t>ラクテン</t>
    </rPh>
    <rPh sb="18" eb="19">
      <t>ク</t>
    </rPh>
    <rPh sb="20" eb="21">
      <t>イ</t>
    </rPh>
    <rPh sb="27" eb="29">
      <t>ショウサイ</t>
    </rPh>
    <rPh sb="30" eb="32">
      <t>フメイ</t>
    </rPh>
    <rPh sb="36" eb="38">
      <t>ケイサン</t>
    </rPh>
    <rPh sb="38" eb="41">
      <t>タイショウガイ</t>
    </rPh>
    <rPh sb="43" eb="45">
      <t>ゼンタイ</t>
    </rPh>
    <rPh sb="47" eb="49">
      <t>ヘイキン</t>
    </rPh>
    <rPh sb="56" eb="58">
      <t>ケイサン</t>
    </rPh>
    <rPh sb="59" eb="61">
      <t>タイショウ</t>
    </rPh>
    <rPh sb="64" eb="66">
      <t>ショウヒン</t>
    </rPh>
    <rPh sb="69" eb="71">
      <t>シュウケイ</t>
    </rPh>
    <phoneticPr fontId="30"/>
  </si>
  <si>
    <t>⑩年率リターンは「月次平均リターンの12倍ベース」と「累積リターンの幾何平均ベース」の２種類。これに伴い、シャープレシオも同２種類</t>
    <rPh sb="1" eb="3">
      <t>ネンリツ</t>
    </rPh>
    <rPh sb="9" eb="11">
      <t>ゲツジ</t>
    </rPh>
    <rPh sb="11" eb="13">
      <t>ヘイキン</t>
    </rPh>
    <rPh sb="20" eb="21">
      <t>バイ</t>
    </rPh>
    <rPh sb="27" eb="29">
      <t>ルイセキ</t>
    </rPh>
    <rPh sb="34" eb="36">
      <t>キカ</t>
    </rPh>
    <rPh sb="36" eb="38">
      <t>ヘイキン</t>
    </rPh>
    <rPh sb="44" eb="46">
      <t>シュルイ</t>
    </rPh>
    <rPh sb="50" eb="51">
      <t>トモナ</t>
    </rPh>
    <rPh sb="61" eb="62">
      <t>ドウ</t>
    </rPh>
    <rPh sb="63" eb="65">
      <t>シュルイ</t>
    </rPh>
    <phoneticPr fontId="30"/>
  </si>
  <si>
    <r>
      <rPr>
        <sz val="12"/>
        <rFont val="ＭＳ Ｐゴシック"/>
        <family val="3"/>
        <charset val="128"/>
      </rPr>
      <t>⑪</t>
    </r>
    <r>
      <rPr>
        <sz val="11"/>
        <rFont val="ＭＳ Ｐゴシック"/>
        <family val="3"/>
        <charset val="128"/>
      </rPr>
      <t>平均信託報酬は組み入れ対象ファンドの実質信託報酬（税込み・年率％、上限値、概算の場合あり）の純資産残高加重平均と単純平均。「日興ファンドラップ」は外国籍投信主体の関係でデータ無しの扱いとし、全体平均にも含んでいない</t>
    </r>
    <rPh sb="1" eb="3">
      <t>ヘイキン</t>
    </rPh>
    <rPh sb="3" eb="5">
      <t>シンタク</t>
    </rPh>
    <rPh sb="5" eb="7">
      <t>ホウシュウ</t>
    </rPh>
    <rPh sb="8" eb="9">
      <t>ク</t>
    </rPh>
    <rPh sb="10" eb="11">
      <t>イ</t>
    </rPh>
    <rPh sb="12" eb="14">
      <t>タイショウ</t>
    </rPh>
    <rPh sb="19" eb="21">
      <t>ジッシツ</t>
    </rPh>
    <rPh sb="21" eb="23">
      <t>シンタク</t>
    </rPh>
    <rPh sb="23" eb="25">
      <t>ホウシュウ</t>
    </rPh>
    <rPh sb="26" eb="28">
      <t>ゼイコ</t>
    </rPh>
    <rPh sb="30" eb="32">
      <t>ネンリツ</t>
    </rPh>
    <rPh sb="34" eb="36">
      <t>ジョウゲン</t>
    </rPh>
    <rPh sb="36" eb="37">
      <t>チ</t>
    </rPh>
    <rPh sb="38" eb="40">
      <t>ガイサン</t>
    </rPh>
    <rPh sb="41" eb="43">
      <t>バアイ</t>
    </rPh>
    <rPh sb="47" eb="50">
      <t>ジュンシサン</t>
    </rPh>
    <rPh sb="50" eb="52">
      <t>ザンダカ</t>
    </rPh>
    <rPh sb="52" eb="54">
      <t>カジュウ</t>
    </rPh>
    <rPh sb="54" eb="56">
      <t>ヘイキン</t>
    </rPh>
    <rPh sb="57" eb="59">
      <t>タンジュン</t>
    </rPh>
    <rPh sb="59" eb="61">
      <t>ヘイキン</t>
    </rPh>
    <rPh sb="63" eb="65">
      <t>ニッコウ</t>
    </rPh>
    <rPh sb="74" eb="77">
      <t>ガイコクセキ</t>
    </rPh>
    <rPh sb="77" eb="79">
      <t>トウシン</t>
    </rPh>
    <rPh sb="79" eb="81">
      <t>シュタイ</t>
    </rPh>
    <rPh sb="82" eb="84">
      <t>カンケイ</t>
    </rPh>
    <rPh sb="88" eb="89">
      <t>ナ</t>
    </rPh>
    <rPh sb="91" eb="92">
      <t>アツカ</t>
    </rPh>
    <rPh sb="96" eb="98">
      <t>ゼンタイ</t>
    </rPh>
    <rPh sb="98" eb="100">
      <t>ヘイキン</t>
    </rPh>
    <rPh sb="102" eb="103">
      <t>フク</t>
    </rPh>
    <phoneticPr fontId="30"/>
  </si>
  <si>
    <t>組み入れ
対象
ファンド</t>
    <rPh sb="0" eb="1">
      <t>ク</t>
    </rPh>
    <rPh sb="2" eb="3">
      <t>イ</t>
    </rPh>
    <rPh sb="5" eb="7">
      <t>タイショウ</t>
    </rPh>
    <phoneticPr fontId="30"/>
  </si>
  <si>
    <t>平均
信託報酬
（％）</t>
    <rPh sb="0" eb="2">
      <t>ヘイキン</t>
    </rPh>
    <rPh sb="3" eb="5">
      <t>シンタク</t>
    </rPh>
    <rPh sb="5" eb="7">
      <t>ホウシュウ</t>
    </rPh>
    <phoneticPr fontId="30"/>
  </si>
  <si>
    <t>過去３年の平均パフォーマンス</t>
    <rPh sb="0" eb="2">
      <t>カコ</t>
    </rPh>
    <rPh sb="3" eb="4">
      <t>ネン</t>
    </rPh>
    <rPh sb="5" eb="7">
      <t>ヘイキン</t>
    </rPh>
    <phoneticPr fontId="30"/>
  </si>
  <si>
    <t>過去５年の平均パフォーマンス</t>
    <rPh sb="0" eb="2">
      <t>カコ</t>
    </rPh>
    <rPh sb="3" eb="4">
      <t>ネン</t>
    </rPh>
    <rPh sb="5" eb="7">
      <t>ヘイキン</t>
    </rPh>
    <phoneticPr fontId="30"/>
  </si>
  <si>
    <t>シャープレシオ</t>
    <phoneticPr fontId="30"/>
  </si>
  <si>
    <t>累積
リターン
（％）</t>
    <rPh sb="0" eb="2">
      <t>ルイセキ</t>
    </rPh>
    <phoneticPr fontId="30"/>
  </si>
  <si>
    <t>年率リターン(％)</t>
    <rPh sb="0" eb="2">
      <t>ネンリツ</t>
    </rPh>
    <phoneticPr fontId="30"/>
  </si>
  <si>
    <t>リスク
（年率・％）</t>
    <rPh sb="5" eb="7">
      <t>ネンリツ</t>
    </rPh>
    <phoneticPr fontId="30"/>
  </si>
  <si>
    <t>月次平均
リターン12倍</t>
    <rPh sb="0" eb="2">
      <t>ゲツジ</t>
    </rPh>
    <rPh sb="2" eb="4">
      <t>ヘイキン</t>
    </rPh>
    <rPh sb="11" eb="12">
      <t>バイ</t>
    </rPh>
    <phoneticPr fontId="30"/>
  </si>
  <si>
    <t>幾何平均
（複利ベース）</t>
    <rPh sb="0" eb="2">
      <t>キカ</t>
    </rPh>
    <rPh sb="2" eb="4">
      <t>ヘイキン</t>
    </rPh>
    <rPh sb="6" eb="8">
      <t>フクリ</t>
    </rPh>
    <phoneticPr fontId="30"/>
  </si>
  <si>
    <t>合計
残高
（億円）</t>
    <rPh sb="0" eb="2">
      <t>ゴウケイ</t>
    </rPh>
    <rPh sb="3" eb="5">
      <t>ザンダカ</t>
    </rPh>
    <rPh sb="7" eb="9">
      <t>オクエン</t>
    </rPh>
    <phoneticPr fontId="30"/>
  </si>
  <si>
    <t>本
数</t>
    <rPh sb="0" eb="1">
      <t>ホン</t>
    </rPh>
    <rPh sb="2" eb="3">
      <t>スウ</t>
    </rPh>
    <phoneticPr fontId="30"/>
  </si>
  <si>
    <t>残高
加重
平均</t>
    <rPh sb="0" eb="2">
      <t>ザンダカ</t>
    </rPh>
    <rPh sb="3" eb="5">
      <t>カジュウ</t>
    </rPh>
    <rPh sb="6" eb="8">
      <t>ヘイキン</t>
    </rPh>
    <phoneticPr fontId="30"/>
  </si>
  <si>
    <t>単純
平均</t>
    <rPh sb="0" eb="2">
      <t>タンジュン</t>
    </rPh>
    <rPh sb="3" eb="5">
      <t>ヘイキン</t>
    </rPh>
    <phoneticPr fontId="30"/>
  </si>
  <si>
    <t>平均指数化時のファンドリターン（日次・月次）</t>
    <rPh sb="0" eb="2">
      <t>ヘイキン</t>
    </rPh>
    <rPh sb="2" eb="5">
      <t>シスウカ</t>
    </rPh>
    <rPh sb="5" eb="6">
      <t>ジ</t>
    </rPh>
    <rPh sb="16" eb="18">
      <t>ニチジ</t>
    </rPh>
    <rPh sb="19" eb="21">
      <t>ゲツジ</t>
    </rPh>
    <phoneticPr fontId="30"/>
  </si>
  <si>
    <t>日次</t>
    <rPh sb="0" eb="2">
      <t>ニチジ</t>
    </rPh>
    <phoneticPr fontId="30"/>
  </si>
  <si>
    <t>月次</t>
    <rPh sb="0" eb="2">
      <t>ゲツジ</t>
    </rPh>
    <phoneticPr fontId="30"/>
  </si>
  <si>
    <t>(a1)÷
(c1)</t>
  </si>
  <si>
    <t>(a2)÷
(c2)</t>
  </si>
  <si>
    <t>(b1)÷
(c1)</t>
  </si>
  <si>
    <t>(b2)÷
(c2)</t>
  </si>
  <si>
    <t>(a1)</t>
  </si>
  <si>
    <t>(a2)</t>
  </si>
  <si>
    <t>(b1)</t>
  </si>
  <si>
    <t>(b2)</t>
  </si>
  <si>
    <t>(c1)</t>
  </si>
  <si>
    <t>(c2)</t>
  </si>
  <si>
    <t>水戸ﾌｧﾝﾄﾞﾗｯﾌﾟ</t>
  </si>
  <si>
    <t>ﾀﾞｲﾜﾌｧﾝﾄﾞﾗｯﾌﾟ</t>
  </si>
  <si>
    <t>三井住友信託ﾌｧﾝﾄﾞﾗｯﾌﾟ (SMA)</t>
    <phoneticPr fontId="30"/>
  </si>
  <si>
    <t>日興ﾌｧﾝﾄﾞﾗｯﾌﾟ （ｴﾄﾞﾓﾝﾄﾞ･ﾛｽﾁｬｲﾙﾄﾞ)</t>
  </si>
  <si>
    <t>いちよしﾌｧﾝﾄﾞﾗｯﾌﾟ ﾄﾞﾘｰﾑ･ｺﾚｸｼｮﾝ</t>
  </si>
  <si>
    <t>ｱｲｻﾞﾜﾌｧﾝﾄﾞﾗｯﾌﾟ</t>
  </si>
  <si>
    <t>全体</t>
    <rPh sb="0" eb="2">
      <t>ゼンタイ</t>
    </rPh>
    <phoneticPr fontId="30"/>
  </si>
  <si>
    <t xml:space="preserve">みずほﾌｧﾝﾄﾞﾗｯﾌﾟ </t>
  </si>
  <si>
    <t>GRAN GOAL</t>
    <phoneticPr fontId="30"/>
  </si>
  <si>
    <t>ﾀﾞｲﾜﾌｧﾝﾄﾞﾗｯﾌﾟ ﾌﾟﾚﾐｱﾑ</t>
  </si>
  <si>
    <t>野村SMA (ｴｸﾞｾﾞｸﾃｨﾌﾞ･ﾗｯﾌﾟ)</t>
  </si>
  <si>
    <t>野村ﾌｧﾝﾄﾞﾗｯﾌﾟ</t>
  </si>
  <si>
    <t>ｳｴﾙｽ･ｽｸｴｱ ﾌｧﾝﾄﾞﾗｯﾌﾟ</t>
  </si>
  <si>
    <t>ﾀﾞｲﾜSMA</t>
  </si>
  <si>
    <t xml:space="preserve">りそなﾌｧﾝﾄﾞﾗｯﾌﾟ </t>
  </si>
  <si>
    <t>MUFGﾌｧﾝﾄﾞﾗｯﾌﾟ</t>
  </si>
  <si>
    <t>東海東京ﾌｧﾝﾄﾞﾗｯﾌﾟ</t>
  </si>
  <si>
    <t xml:space="preserve">野村SMA (新規取り扱い停止) </t>
    <rPh sb="7" eb="9">
      <t>シンキ</t>
    </rPh>
    <rPh sb="9" eb="10">
      <t>ト</t>
    </rPh>
    <rPh sb="11" eb="12">
      <t>アツカ</t>
    </rPh>
    <rPh sb="13" eb="15">
      <t>テイシ</t>
    </rPh>
    <phoneticPr fontId="30"/>
  </si>
  <si>
    <t>楽天IFAﾗｯﾌﾟ</t>
  </si>
  <si>
    <t>日興ﾌｧﾝﾄﾞﾗｯﾌﾟ ﾌﾟﾗｲﾍﾞｰﾄ･ﾌﾟﾚﾐｱﾑ･
ｾﾚｸｼｮﾝ</t>
  </si>
  <si>
    <t>ゆうちょﾌｧﾝﾄﾞﾗｯﾌﾟ</t>
  </si>
  <si>
    <t>その他</t>
    <rPh sb="2" eb="3">
      <t>タ</t>
    </rPh>
    <phoneticPr fontId="11"/>
  </si>
  <si>
    <t xml:space="preserve">ﾆｯｾｲｱｾｯﾄGoalNavi </t>
    <phoneticPr fontId="30"/>
  </si>
  <si>
    <t>野村AMｺﾞｰﾙﾍﾞｰｽﾗｯﾌﾟ</t>
    <phoneticPr fontId="30"/>
  </si>
  <si>
    <t>しんきんﾌｧﾝﾄﾞﾗｯﾌﾟ</t>
  </si>
  <si>
    <r>
      <t>(注）Gran GoalはＭirai Ｖalue(</t>
    </r>
    <r>
      <rPr>
        <sz val="9"/>
        <color rgb="FF0000FF"/>
        <rFont val="ＭＳ Ｐゴシック"/>
        <family val="3"/>
        <charset val="128"/>
      </rPr>
      <t>※</t>
    </r>
    <r>
      <rPr>
        <sz val="9"/>
        <color theme="1"/>
        <rFont val="ＭＳ Ｐゴシック"/>
        <family val="3"/>
        <charset val="128"/>
      </rPr>
      <t>）を含む。ﾌｨﾃﾞﾘﾃｨはｱﾄﾞﾊﾞｲｽ担当者付きコースを含む。ﾆｯｾｲｱｾｯﾄGoalNaviはﾛﾎﾞｱﾄﾞ(ｱﾌﾟﾘｺｰｽ)を含む。</t>
    </r>
    <rPh sb="1" eb="2">
      <t>チュウ</t>
    </rPh>
    <rPh sb="28" eb="29">
      <t>フク</t>
    </rPh>
    <rPh sb="46" eb="49">
      <t>タントウシャ</t>
    </rPh>
    <rPh sb="49" eb="50">
      <t>ツキ</t>
    </rPh>
    <rPh sb="55" eb="56">
      <t>フク</t>
    </rPh>
    <rPh sb="91" eb="92">
      <t>フク</t>
    </rPh>
    <phoneticPr fontId="30"/>
  </si>
  <si>
    <r>
      <t>ON COMPASS（</t>
    </r>
    <r>
      <rPr>
        <sz val="11"/>
        <color rgb="FF0000FF"/>
        <rFont val="ＭＳ Ｐゴシック"/>
        <family val="3"/>
        <charset val="128"/>
      </rPr>
      <t>※</t>
    </r>
    <r>
      <rPr>
        <sz val="11"/>
        <color rgb="FF000000"/>
        <rFont val="ＭＳ Ｐゴシック"/>
        <family val="3"/>
        <charset val="128"/>
      </rPr>
      <t>）</t>
    </r>
    <phoneticPr fontId="30"/>
  </si>
  <si>
    <r>
      <t>ﾀﾞｲﾜﾌｧﾝﾄﾞﾗｯﾌﾟｵﾝﾗｲﾝ (</t>
    </r>
    <r>
      <rPr>
        <sz val="11"/>
        <color rgb="FF0000FF"/>
        <rFont val="ＭＳ Ｐゴシック"/>
        <family val="3"/>
        <charset val="128"/>
      </rPr>
      <t>※</t>
    </r>
    <r>
      <rPr>
        <sz val="11"/>
        <color rgb="FF000000"/>
        <rFont val="ＭＳ Ｐゴシック"/>
        <family val="3"/>
        <charset val="128"/>
      </rPr>
      <t>）</t>
    </r>
    <phoneticPr fontId="30"/>
  </si>
  <si>
    <r>
      <t>楽ﾗｯﾌﾟ（</t>
    </r>
    <r>
      <rPr>
        <sz val="11"/>
        <color rgb="FF0000FF"/>
        <rFont val="ＭＳ Ｐゴシック"/>
        <family val="3"/>
        <charset val="128"/>
      </rPr>
      <t>※</t>
    </r>
    <r>
      <rPr>
        <sz val="11"/>
        <color rgb="FF000000"/>
        <rFont val="ＭＳ Ｐゴシック"/>
        <family val="3"/>
        <charset val="128"/>
      </rPr>
      <t>）</t>
    </r>
    <phoneticPr fontId="30"/>
  </si>
  <si>
    <r>
      <t>SBIﾗｯﾌﾟ （</t>
    </r>
    <r>
      <rPr>
        <sz val="11"/>
        <color rgb="FF0000FF"/>
        <rFont val="ＭＳ Ｐゴシック"/>
        <family val="3"/>
        <charset val="128"/>
      </rPr>
      <t>※</t>
    </r>
    <r>
      <rPr>
        <sz val="11"/>
        <color rgb="FF000000"/>
        <rFont val="ＭＳ Ｐゴシック"/>
        <family val="3"/>
        <charset val="128"/>
      </rPr>
      <t>）、SBIﾗｯﾌﾟx（クロス）</t>
    </r>
    <phoneticPr fontId="30"/>
  </si>
  <si>
    <r>
      <t>ﾌｨﾃﾞﾘﾃｨ･ｻﾞ･ﾊｲﾌﾞﾘｯﾄﾞ （</t>
    </r>
    <r>
      <rPr>
        <sz val="11"/>
        <color rgb="FF0000FF"/>
        <rFont val="ＭＳ Ｐゴシック"/>
        <family val="3"/>
        <charset val="128"/>
      </rPr>
      <t>※</t>
    </r>
    <r>
      <rPr>
        <sz val="11"/>
        <color rgb="FF000000"/>
        <rFont val="ＭＳ Ｐゴシック"/>
        <family val="3"/>
        <charset val="128"/>
      </rPr>
      <t>）</t>
    </r>
    <phoneticPr fontId="30"/>
  </si>
  <si>
    <r>
      <t>SUSTENﾛﾎﾞｱﾄﾞ （</t>
    </r>
    <r>
      <rPr>
        <sz val="11"/>
        <color rgb="FF0000FF"/>
        <rFont val="ＭＳ Ｐゴシック"/>
        <family val="3"/>
        <charset val="128"/>
      </rPr>
      <t>※</t>
    </r>
    <r>
      <rPr>
        <sz val="11"/>
        <color rgb="FF000000"/>
        <rFont val="ＭＳ Ｐゴシック"/>
        <family val="3"/>
        <charset val="128"/>
      </rPr>
      <t>）</t>
    </r>
    <phoneticPr fontId="30"/>
  </si>
  <si>
    <r>
      <t>ラップ口座・商品名
（</t>
    </r>
    <r>
      <rPr>
        <sz val="11"/>
        <color rgb="FF0000FF"/>
        <rFont val="ＭＳ Ｐゴシック"/>
        <family val="3"/>
        <charset val="128"/>
      </rPr>
      <t>※</t>
    </r>
    <r>
      <rPr>
        <sz val="11"/>
        <color theme="1"/>
        <rFont val="ＭＳ Ｐゴシック"/>
        <family val="3"/>
        <charset val="128"/>
      </rPr>
      <t>印は対面無しの
ロボアドバイザー形態）</t>
    </r>
    <rPh sb="3" eb="5">
      <t>コウザ</t>
    </rPh>
    <rPh sb="6" eb="9">
      <t>ショウヒンメイ</t>
    </rPh>
    <rPh sb="13" eb="14">
      <t>ジルシ</t>
    </rPh>
    <rPh sb="15" eb="17">
      <t>タイメン</t>
    </rPh>
    <rPh sb="17" eb="18">
      <t>ナ</t>
    </rPh>
    <rPh sb="29" eb="31">
      <t>ケイタイ</t>
    </rPh>
    <phoneticPr fontId="26"/>
  </si>
  <si>
    <t>（４-ｃ） ファンドラップ（ＳＭＡを含む）の「費用控除後」平均パフォーマンス</t>
    <rPh sb="18" eb="19">
      <t>フク</t>
    </rPh>
    <rPh sb="23" eb="25">
      <t>ヒヨウ</t>
    </rPh>
    <rPh sb="25" eb="27">
      <t>コウジョ</t>
    </rPh>
    <rPh sb="27" eb="28">
      <t>ゴ</t>
    </rPh>
    <rPh sb="29" eb="31">
      <t>ヘイキン</t>
    </rPh>
    <phoneticPr fontId="26"/>
  </si>
  <si>
    <t>①データは２０２２年末時点。並びは「費用控除後・シャープレシオ（過去５年）」の大きい順。３年以上運用実績のある商品が対象</t>
    <rPh sb="9" eb="11">
      <t>ネンマツ</t>
    </rPh>
    <rPh sb="11" eb="13">
      <t>ジテン</t>
    </rPh>
    <rPh sb="14" eb="15">
      <t>ナラ</t>
    </rPh>
    <rPh sb="18" eb="20">
      <t>ヒヨウ</t>
    </rPh>
    <rPh sb="20" eb="22">
      <t>コウジョ</t>
    </rPh>
    <rPh sb="22" eb="23">
      <t>ゴ</t>
    </rPh>
    <rPh sb="32" eb="34">
      <t>カコ</t>
    </rPh>
    <rPh sb="35" eb="36">
      <t>ネン</t>
    </rPh>
    <rPh sb="39" eb="40">
      <t>オオ</t>
    </rPh>
    <rPh sb="42" eb="43">
      <t>ジュン</t>
    </rPh>
    <rPh sb="45" eb="48">
      <t>ネンイジョウ</t>
    </rPh>
    <rPh sb="48" eb="50">
      <t>ウンヨウ</t>
    </rPh>
    <rPh sb="50" eb="52">
      <t>ジッセキ</t>
    </rPh>
    <rPh sb="55" eb="57">
      <t>ショウヒン</t>
    </rPh>
    <rPh sb="58" eb="60">
      <t>タイショウ</t>
    </rPh>
    <phoneticPr fontId="26"/>
  </si>
  <si>
    <t>②「（４-a）商品別・年間費用（計算用）」と「（４-b）商品別・平均パフォーマンス」のデータを基に、「年率リターンから年間費用を差し引いて」計算</t>
    <rPh sb="7" eb="9">
      <t>ショウヒン</t>
    </rPh>
    <rPh sb="9" eb="10">
      <t>ベツ</t>
    </rPh>
    <rPh sb="11" eb="13">
      <t>ネンカン</t>
    </rPh>
    <rPh sb="13" eb="15">
      <t>ヒヨウ</t>
    </rPh>
    <rPh sb="16" eb="19">
      <t>ケイサンヨウ</t>
    </rPh>
    <rPh sb="28" eb="30">
      <t>ショウヒン</t>
    </rPh>
    <rPh sb="30" eb="31">
      <t>ベツ</t>
    </rPh>
    <rPh sb="32" eb="34">
      <t>ヘイキン</t>
    </rPh>
    <rPh sb="47" eb="48">
      <t>モト</t>
    </rPh>
    <rPh sb="51" eb="53">
      <t>ネンリツ</t>
    </rPh>
    <rPh sb="59" eb="61">
      <t>ネンカン</t>
    </rPh>
    <rPh sb="61" eb="63">
      <t>ヒヨウ</t>
    </rPh>
    <rPh sb="64" eb="65">
      <t>サ</t>
    </rPh>
    <rPh sb="66" eb="67">
      <t>ヒ</t>
    </rPh>
    <rPh sb="70" eb="72">
      <t>ケイサン</t>
    </rPh>
    <phoneticPr fontId="26"/>
  </si>
  <si>
    <t>③年率リターンは「月次平均リターン12倍ベース」を採用</t>
    <rPh sb="1" eb="3">
      <t>ネンリツ</t>
    </rPh>
    <rPh sb="9" eb="11">
      <t>ゲツジ</t>
    </rPh>
    <rPh sb="11" eb="13">
      <t>ヘイキン</t>
    </rPh>
    <rPh sb="19" eb="20">
      <t>バイ</t>
    </rPh>
    <rPh sb="25" eb="27">
      <t>サイヨウ</t>
    </rPh>
    <phoneticPr fontId="26"/>
  </si>
  <si>
    <t>⑤三井住友信託の年間費用はファンドラップ（資産分散型）を採用。ウェルススクエアはマスター・プログラムとボンドコア・プログラムの平均</t>
    <rPh sb="1" eb="3">
      <t>ミツイ</t>
    </rPh>
    <rPh sb="3" eb="5">
      <t>スミトモ</t>
    </rPh>
    <rPh sb="5" eb="7">
      <t>シンタク</t>
    </rPh>
    <rPh sb="8" eb="10">
      <t>ネンカン</t>
    </rPh>
    <rPh sb="10" eb="12">
      <t>ヒヨウ</t>
    </rPh>
    <rPh sb="21" eb="23">
      <t>シサン</t>
    </rPh>
    <rPh sb="23" eb="26">
      <t>ブンサンガタ</t>
    </rPh>
    <rPh sb="28" eb="30">
      <t>サイヨウ</t>
    </rPh>
    <rPh sb="63" eb="65">
      <t>ヘイキン</t>
    </rPh>
    <phoneticPr fontId="30"/>
  </si>
  <si>
    <t>費用控除後</t>
    <rPh sb="0" eb="2">
      <t>ヒヨウ</t>
    </rPh>
    <rPh sb="2" eb="4">
      <t>コウジョ</t>
    </rPh>
    <rPh sb="4" eb="5">
      <t>ゴ</t>
    </rPh>
    <phoneticPr fontId="30"/>
  </si>
  <si>
    <t>過去３年</t>
    <rPh sb="0" eb="2">
      <t>カコ</t>
    </rPh>
    <rPh sb="3" eb="4">
      <t>ネン</t>
    </rPh>
    <phoneticPr fontId="30"/>
  </si>
  <si>
    <t>過去５年</t>
    <rPh sb="0" eb="2">
      <t>カコ</t>
    </rPh>
    <rPh sb="3" eb="4">
      <t>ネン</t>
    </rPh>
    <phoneticPr fontId="30"/>
  </si>
  <si>
    <t>シャープ
レシオ</t>
    <phoneticPr fontId="30"/>
  </si>
  <si>
    <t>リターン
（年率
％）</t>
    <rPh sb="6" eb="8">
      <t>ネンリツ</t>
    </rPh>
    <phoneticPr fontId="30"/>
  </si>
  <si>
    <t>リスク
（年率
％）</t>
    <rPh sb="5" eb="7">
      <t>ネンリツ</t>
    </rPh>
    <phoneticPr fontId="30"/>
  </si>
  <si>
    <t>本数</t>
    <rPh sb="0" eb="2">
      <t>ホンスウ</t>
    </rPh>
    <phoneticPr fontId="30"/>
  </si>
  <si>
    <t>(a2-Cost)
÷(c2)</t>
    <phoneticPr fontId="30"/>
  </si>
  <si>
    <t>(a2-
Cost)</t>
    <phoneticPr fontId="30"/>
  </si>
  <si>
    <t>(a2)÷
(c2)</t>
    <phoneticPr fontId="30"/>
  </si>
  <si>
    <t>(a2)</t>
    <phoneticPr fontId="30"/>
  </si>
  <si>
    <t>(c2)</t>
    <phoneticPr fontId="30"/>
  </si>
  <si>
    <r>
      <t>(注）Gran GoalはＭirai Ｖalue(</t>
    </r>
    <r>
      <rPr>
        <sz val="9"/>
        <color rgb="FF0000FF"/>
        <rFont val="ＭＳ Ｐゴシック"/>
        <family val="3"/>
        <charset val="128"/>
      </rPr>
      <t>※</t>
    </r>
    <r>
      <rPr>
        <sz val="9"/>
        <color theme="1"/>
        <rFont val="ＭＳ Ｐゴシック"/>
        <family val="2"/>
        <charset val="128"/>
      </rPr>
      <t>）を含む。ﾌｨﾃﾞﾘﾃｨはｱﾄﾞﾊﾞｲｽ担当者付きコースを含む。ﾆｯｾｲｱｾｯﾄGoalNaviはﾛﾎﾞｱﾄﾞ(ｱﾌﾟﾘｺｰｽ)を含む。</t>
    </r>
    <rPh sb="1" eb="2">
      <t>チュウ</t>
    </rPh>
    <rPh sb="28" eb="29">
      <t>フク</t>
    </rPh>
    <rPh sb="46" eb="49">
      <t>タントウシャ</t>
    </rPh>
    <rPh sb="49" eb="50">
      <t>ツキ</t>
    </rPh>
    <rPh sb="55" eb="56">
      <t>フク</t>
    </rPh>
    <rPh sb="91" eb="92">
      <t>フク</t>
    </rPh>
    <phoneticPr fontId="30"/>
  </si>
  <si>
    <t>費用控除前（信託報酬などの運用コスト控除後）</t>
    <rPh sb="0" eb="2">
      <t>ヒヨウ</t>
    </rPh>
    <rPh sb="2" eb="4">
      <t>コウジョ</t>
    </rPh>
    <rPh sb="4" eb="5">
      <t>マエ</t>
    </rPh>
    <rPh sb="6" eb="8">
      <t>シンタク</t>
    </rPh>
    <rPh sb="8" eb="10">
      <t>ホウシュウ</t>
    </rPh>
    <rPh sb="13" eb="15">
      <t>ウンヨウ</t>
    </rPh>
    <rPh sb="18" eb="20">
      <t>コウジョ</t>
    </rPh>
    <rPh sb="20" eb="21">
      <t>ゴ</t>
    </rPh>
    <phoneticPr fontId="30"/>
  </si>
  <si>
    <r>
      <t xml:space="preserve">年間
費用
</t>
    </r>
    <r>
      <rPr>
        <sz val="11"/>
        <color theme="1"/>
        <rFont val="ＭＳ Ｐゴシック"/>
        <family val="3"/>
        <charset val="128"/>
      </rPr>
      <t xml:space="preserve">（計算用・％）
</t>
    </r>
    <r>
      <rPr>
        <sz val="11"/>
        <color rgb="FF000000"/>
        <rFont val="ＭＳ Ｐゴシック"/>
        <family val="3"/>
        <charset val="128"/>
      </rPr>
      <t xml:space="preserve">
（Cｏｓｔ）</t>
    </r>
    <rPh sb="0" eb="2">
      <t>ネンカン</t>
    </rPh>
    <rPh sb="3" eb="5">
      <t>ヒヨウ</t>
    </rPh>
    <rPh sb="7" eb="10">
      <t>ケイサンヨウ</t>
    </rPh>
    <phoneticPr fontId="30"/>
  </si>
  <si>
    <t>（４-ｄ） ファンドラップ・全ファンド・バランス型の金額加重収益率と時間加重収益率
　　　　　（過去３年・５年・１０年）</t>
    <rPh sb="14" eb="15">
      <t>ゼン</t>
    </rPh>
    <rPh sb="24" eb="25">
      <t>ガタ</t>
    </rPh>
    <rPh sb="26" eb="28">
      <t>キンガク</t>
    </rPh>
    <rPh sb="28" eb="30">
      <t>カジュウ</t>
    </rPh>
    <rPh sb="30" eb="33">
      <t>シュウエキリツ</t>
    </rPh>
    <rPh sb="34" eb="36">
      <t>ジカン</t>
    </rPh>
    <rPh sb="36" eb="38">
      <t>カジュウ</t>
    </rPh>
    <rPh sb="38" eb="41">
      <t>シュウエキリツ</t>
    </rPh>
    <rPh sb="48" eb="50">
      <t>カコ</t>
    </rPh>
    <rPh sb="51" eb="52">
      <t>ネン</t>
    </rPh>
    <rPh sb="54" eb="55">
      <t>ネン</t>
    </rPh>
    <rPh sb="58" eb="59">
      <t>ネン</t>
    </rPh>
    <phoneticPr fontId="26"/>
  </si>
  <si>
    <t>①データは２０２２年末時点。並びは「３年金額加重収益率」の大きい順。</t>
    <rPh sb="9" eb="11">
      <t>ネンマツ</t>
    </rPh>
    <rPh sb="11" eb="13">
      <t>ジテン</t>
    </rPh>
    <rPh sb="14" eb="15">
      <t>ナラ</t>
    </rPh>
    <rPh sb="19" eb="20">
      <t>ネン</t>
    </rPh>
    <rPh sb="20" eb="22">
      <t>キンガク</t>
    </rPh>
    <rPh sb="22" eb="24">
      <t>カジュウ</t>
    </rPh>
    <rPh sb="24" eb="27">
      <t>シュウエキリツ</t>
    </rPh>
    <rPh sb="29" eb="30">
      <t>オオ</t>
    </rPh>
    <rPh sb="32" eb="33">
      <t>ジュン</t>
    </rPh>
    <phoneticPr fontId="26"/>
  </si>
  <si>
    <t>④時間加重収益率は、各ファンドラップ商品や分類ごとに指数化した平均パフォーマンス指数の期間リターンを年率化。平均パフォーマンス指数は、各ファンドラップ商品の組み入れファンドや分類に該当するファンドの月次リターン（課税前分配金再投資ベース）を前月末純資産残高で加重平均したリターンを累積して計測。ファンド設定月と償還月のリターンは含まない</t>
    <rPh sb="1" eb="3">
      <t>ジカン</t>
    </rPh>
    <rPh sb="3" eb="5">
      <t>カジュウ</t>
    </rPh>
    <rPh sb="5" eb="8">
      <t>シュウエキリツ</t>
    </rPh>
    <rPh sb="10" eb="11">
      <t>カク</t>
    </rPh>
    <rPh sb="18" eb="20">
      <t>ショウヒン</t>
    </rPh>
    <rPh sb="21" eb="23">
      <t>ブンルイ</t>
    </rPh>
    <rPh sb="26" eb="29">
      <t>シスウカ</t>
    </rPh>
    <rPh sb="31" eb="33">
      <t>ヘイキン</t>
    </rPh>
    <rPh sb="40" eb="42">
      <t>シスウ</t>
    </rPh>
    <rPh sb="43" eb="45">
      <t>キカン</t>
    </rPh>
    <rPh sb="50" eb="53">
      <t>ネンリツカ</t>
    </rPh>
    <rPh sb="67" eb="68">
      <t>カク</t>
    </rPh>
    <rPh sb="75" eb="77">
      <t>ショウヒン</t>
    </rPh>
    <rPh sb="78" eb="79">
      <t>ク</t>
    </rPh>
    <rPh sb="80" eb="81">
      <t>イ</t>
    </rPh>
    <rPh sb="87" eb="89">
      <t>ブンルイ</t>
    </rPh>
    <rPh sb="90" eb="92">
      <t>ガイトウ</t>
    </rPh>
    <rPh sb="99" eb="101">
      <t>ゲツジ</t>
    </rPh>
    <rPh sb="106" eb="108">
      <t>カゼイ</t>
    </rPh>
    <rPh sb="108" eb="109">
      <t>マエ</t>
    </rPh>
    <rPh sb="109" eb="112">
      <t>ブンパイキン</t>
    </rPh>
    <rPh sb="112" eb="115">
      <t>サイトウシ</t>
    </rPh>
    <rPh sb="120" eb="122">
      <t>ゼンゲツ</t>
    </rPh>
    <rPh sb="122" eb="123">
      <t>マツ</t>
    </rPh>
    <rPh sb="123" eb="126">
      <t>ジュンシサン</t>
    </rPh>
    <rPh sb="126" eb="128">
      <t>ザンダカ</t>
    </rPh>
    <rPh sb="129" eb="131">
      <t>カジュウ</t>
    </rPh>
    <rPh sb="131" eb="133">
      <t>ヘイキン</t>
    </rPh>
    <rPh sb="144" eb="146">
      <t>ケイソク</t>
    </rPh>
    <rPh sb="151" eb="153">
      <t>セッテイ</t>
    </rPh>
    <rPh sb="153" eb="154">
      <t>ツキ</t>
    </rPh>
    <rPh sb="155" eb="157">
      <t>ショウカン</t>
    </rPh>
    <rPh sb="157" eb="158">
      <t>ツキ</t>
    </rPh>
    <rPh sb="164" eb="165">
      <t>フク</t>
    </rPh>
    <phoneticPr fontId="26"/>
  </si>
  <si>
    <t>⑤「収益率」は、販売手数料やファンドラップ費用を控除する前(信託報酬などの運用コストは控除後）</t>
    <rPh sb="2" eb="4">
      <t>シュウエキ</t>
    </rPh>
    <rPh sb="4" eb="5">
      <t>リツ</t>
    </rPh>
    <rPh sb="8" eb="10">
      <t>ハンバイ</t>
    </rPh>
    <rPh sb="10" eb="13">
      <t>テスウリョウ</t>
    </rPh>
    <rPh sb="21" eb="23">
      <t>ヒヨウ</t>
    </rPh>
    <rPh sb="24" eb="26">
      <t>コウジョ</t>
    </rPh>
    <rPh sb="28" eb="29">
      <t>マエ</t>
    </rPh>
    <rPh sb="30" eb="32">
      <t>シンタク</t>
    </rPh>
    <rPh sb="32" eb="34">
      <t>ホウシュウ</t>
    </rPh>
    <rPh sb="37" eb="39">
      <t>ウンヨウ</t>
    </rPh>
    <rPh sb="43" eb="46">
      <t>コウジョゴ</t>
    </rPh>
    <phoneticPr fontId="30"/>
  </si>
  <si>
    <t>⑥「差」は「金額加重収益率－時間加重収益率」で計算</t>
    <rPh sb="2" eb="3">
      <t>サ</t>
    </rPh>
    <rPh sb="6" eb="10">
      <t>キンガクカジュウ</t>
    </rPh>
    <rPh sb="10" eb="13">
      <t>シュウエキリツ</t>
    </rPh>
    <rPh sb="14" eb="16">
      <t>ジカン</t>
    </rPh>
    <rPh sb="16" eb="18">
      <t>カジュウ</t>
    </rPh>
    <rPh sb="18" eb="21">
      <t>シュウエキリツ</t>
    </rPh>
    <rPh sb="23" eb="25">
      <t>ケイサン</t>
    </rPh>
    <phoneticPr fontId="30"/>
  </si>
  <si>
    <t>＜ファンドラップ＞</t>
    <phoneticPr fontId="30"/>
  </si>
  <si>
    <r>
      <rPr>
        <sz val="11"/>
        <color theme="1"/>
        <rFont val="ＭＳ Ｐゴシック"/>
        <family val="3"/>
        <charset val="128"/>
      </rPr>
      <t xml:space="preserve">ラップ口座・商品名
</t>
    </r>
    <r>
      <rPr>
        <sz val="10"/>
        <color theme="1"/>
        <rFont val="ＭＳ Ｐゴシック"/>
        <family val="3"/>
        <charset val="128"/>
      </rPr>
      <t>（</t>
    </r>
    <r>
      <rPr>
        <sz val="10"/>
        <color rgb="FF0000FF"/>
        <rFont val="ＭＳ Ｐゴシック"/>
        <family val="3"/>
        <charset val="128"/>
      </rPr>
      <t>※</t>
    </r>
    <r>
      <rPr>
        <sz val="10"/>
        <color theme="1"/>
        <rFont val="ＭＳ Ｐゴシック"/>
        <family val="3"/>
        <charset val="128"/>
      </rPr>
      <t>印は対面無しのロボアドバイザー形態）</t>
    </r>
    <rPh sb="3" eb="5">
      <t>コウザ</t>
    </rPh>
    <rPh sb="6" eb="9">
      <t>ショウヒンメイ</t>
    </rPh>
    <rPh sb="12" eb="13">
      <t>ジルシ</t>
    </rPh>
    <rPh sb="14" eb="16">
      <t>タイメン</t>
    </rPh>
    <rPh sb="16" eb="17">
      <t>ナ</t>
    </rPh>
    <rPh sb="27" eb="29">
      <t>ケイタイ</t>
    </rPh>
    <phoneticPr fontId="26"/>
  </si>
  <si>
    <t>３年収益率
（年率・％）</t>
    <rPh sb="1" eb="2">
      <t>ネン</t>
    </rPh>
    <rPh sb="2" eb="5">
      <t>シュウエキリツ</t>
    </rPh>
    <rPh sb="7" eb="9">
      <t>ネンリツ</t>
    </rPh>
    <phoneticPr fontId="30"/>
  </si>
  <si>
    <t>５年収益率
（年率・％）</t>
    <rPh sb="1" eb="2">
      <t>ネン</t>
    </rPh>
    <rPh sb="2" eb="5">
      <t>シュウエキリツ</t>
    </rPh>
    <rPh sb="7" eb="9">
      <t>ネンリツ</t>
    </rPh>
    <phoneticPr fontId="30"/>
  </si>
  <si>
    <t>１０年収益率
（年率・％）</t>
    <rPh sb="2" eb="3">
      <t>ネン</t>
    </rPh>
    <rPh sb="3" eb="6">
      <t>シュウエキリツ</t>
    </rPh>
    <rPh sb="8" eb="10">
      <t>ネンリツ</t>
    </rPh>
    <phoneticPr fontId="30"/>
  </si>
  <si>
    <t>金額加重</t>
    <rPh sb="0" eb="2">
      <t>キンガク</t>
    </rPh>
    <rPh sb="2" eb="4">
      <t>カジュウ</t>
    </rPh>
    <phoneticPr fontId="30"/>
  </si>
  <si>
    <t>時間加重</t>
    <rPh sb="0" eb="2">
      <t>ジカン</t>
    </rPh>
    <rPh sb="2" eb="4">
      <t>カジュウ</t>
    </rPh>
    <phoneticPr fontId="30"/>
  </si>
  <si>
    <t>差</t>
    <rPh sb="0" eb="1">
      <t>サ</t>
    </rPh>
    <phoneticPr fontId="30"/>
  </si>
  <si>
    <t xml:space="preserve">  </t>
  </si>
  <si>
    <t>＜全ファンドとバランス型＞</t>
    <rPh sb="1" eb="2">
      <t>ゼン</t>
    </rPh>
    <rPh sb="11" eb="12">
      <t>ガタ</t>
    </rPh>
    <phoneticPr fontId="30"/>
  </si>
  <si>
    <t>QUICK分類名</t>
    <rPh sb="5" eb="8">
      <t>ブンルイメイ</t>
    </rPh>
    <phoneticPr fontId="26"/>
  </si>
  <si>
    <t>区分</t>
    <rPh sb="0" eb="2">
      <t>クブン</t>
    </rPh>
    <phoneticPr fontId="26"/>
  </si>
  <si>
    <t>Ａ / Ｉ</t>
    <phoneticPr fontId="26"/>
  </si>
  <si>
    <t>全ファンド</t>
    <rPh sb="0" eb="1">
      <t>ゼン</t>
    </rPh>
    <phoneticPr fontId="26"/>
  </si>
  <si>
    <t xml:space="preserve">つみたてNISA </t>
    <phoneticPr fontId="26"/>
  </si>
  <si>
    <t>I</t>
    <phoneticPr fontId="26"/>
  </si>
  <si>
    <t xml:space="preserve">DC専用 </t>
    <phoneticPr fontId="26"/>
  </si>
  <si>
    <t>A</t>
    <phoneticPr fontId="26"/>
  </si>
  <si>
    <t>バランス</t>
  </si>
  <si>
    <t xml:space="preserve">つみたてNISA </t>
  </si>
  <si>
    <t xml:space="preserve">DC専用 </t>
  </si>
  <si>
    <t>バランス</t>
    <phoneticPr fontId="26"/>
  </si>
  <si>
    <t>区分平均</t>
    <rPh sb="0" eb="2">
      <t>クブン</t>
    </rPh>
    <rPh sb="2" eb="4">
      <t>ヘイキン</t>
    </rPh>
    <phoneticPr fontId="26"/>
  </si>
  <si>
    <t>①データは２０２２年末時点。対象は主な投資一任型ロボアドバイザー５社。ロボアドの並びは順不同。コースは原則、リスクの小さい順</t>
    <rPh sb="9" eb="11">
      <t>ネンマツ</t>
    </rPh>
    <rPh sb="11" eb="13">
      <t>ジテン</t>
    </rPh>
    <rPh sb="14" eb="16">
      <t>タイショウ</t>
    </rPh>
    <rPh sb="19" eb="24">
      <t>トウシイチニンガタ</t>
    </rPh>
    <rPh sb="33" eb="34">
      <t>シャ</t>
    </rPh>
    <rPh sb="40" eb="41">
      <t>ナラ</t>
    </rPh>
    <rPh sb="43" eb="46">
      <t>ジュンフドウ</t>
    </rPh>
    <rPh sb="51" eb="53">
      <t>ゲンソク</t>
    </rPh>
    <rPh sb="58" eb="59">
      <t>チイ</t>
    </rPh>
    <rPh sb="61" eb="62">
      <t>ジュン</t>
    </rPh>
    <phoneticPr fontId="26"/>
  </si>
  <si>
    <t>③「FOLIO ROBO PRO」はサービス開始が２０２０年１月１５日のため、計測期間の３年は２０年１月１５日から２２年末までの約３年間で計算</t>
    <rPh sb="22" eb="24">
      <t>カイシ</t>
    </rPh>
    <rPh sb="29" eb="30">
      <t>ネン</t>
    </rPh>
    <rPh sb="31" eb="32">
      <t>ガツ</t>
    </rPh>
    <rPh sb="34" eb="35">
      <t>ニチ</t>
    </rPh>
    <rPh sb="39" eb="43">
      <t>ケイソクキカン</t>
    </rPh>
    <rPh sb="45" eb="46">
      <t>ネン</t>
    </rPh>
    <rPh sb="49" eb="50">
      <t>ネン</t>
    </rPh>
    <rPh sb="51" eb="52">
      <t>ガツ</t>
    </rPh>
    <rPh sb="54" eb="55">
      <t>ニチ</t>
    </rPh>
    <rPh sb="59" eb="61">
      <t>ネンマツ</t>
    </rPh>
    <rPh sb="64" eb="65">
      <t>ヤク</t>
    </rPh>
    <rPh sb="66" eb="67">
      <t>ネン</t>
    </rPh>
    <rPh sb="67" eb="68">
      <t>カン</t>
    </rPh>
    <rPh sb="69" eb="71">
      <t>ケイサン</t>
    </rPh>
    <phoneticPr fontId="46"/>
  </si>
  <si>
    <t>④「THEO」は２２８通りのコースのうち、５年リスクの小さい順に「１・５８・１１５・１７２・２２８」番目のコースを抽出</t>
    <rPh sb="11" eb="12">
      <t>トオ</t>
    </rPh>
    <rPh sb="22" eb="23">
      <t>ネン</t>
    </rPh>
    <rPh sb="27" eb="28">
      <t>チイ</t>
    </rPh>
    <rPh sb="30" eb="31">
      <t>ジュン</t>
    </rPh>
    <rPh sb="50" eb="52">
      <t>バンメ</t>
    </rPh>
    <rPh sb="57" eb="59">
      <t>チュウシュツ</t>
    </rPh>
    <phoneticPr fontId="46"/>
  </si>
  <si>
    <t>ロボアド名（提供会社名）</t>
    <rPh sb="4" eb="5">
      <t>メイ</t>
    </rPh>
    <rPh sb="6" eb="8">
      <t>テイキョウ</t>
    </rPh>
    <rPh sb="8" eb="11">
      <t>カイシャメイ</t>
    </rPh>
    <phoneticPr fontId="46"/>
  </si>
  <si>
    <t>コース番号・
コース名</t>
    <rPh sb="3" eb="5">
      <t>バンゴウ</t>
    </rPh>
    <rPh sb="10" eb="11">
      <t>メイ</t>
    </rPh>
    <phoneticPr fontId="46"/>
  </si>
  <si>
    <t>過去３年のコース別パフォーマンス</t>
    <rPh sb="0" eb="2">
      <t>カコ</t>
    </rPh>
    <rPh sb="3" eb="4">
      <t>ネン</t>
    </rPh>
    <rPh sb="8" eb="9">
      <t>ベツ</t>
    </rPh>
    <phoneticPr fontId="30"/>
  </si>
  <si>
    <t>過去５年のコース別パフォーマンス</t>
    <rPh sb="0" eb="2">
      <t>カコ</t>
    </rPh>
    <rPh sb="3" eb="4">
      <t>ネン</t>
    </rPh>
    <rPh sb="8" eb="9">
      <t>ベツ</t>
    </rPh>
    <phoneticPr fontId="30"/>
  </si>
  <si>
    <t>リスク
（年率・％）</t>
    <rPh sb="5" eb="7">
      <t>ネンリツ</t>
    </rPh>
    <phoneticPr fontId="46"/>
  </si>
  <si>
    <t>(a)÷(c)</t>
    <phoneticPr fontId="46"/>
  </si>
  <si>
    <t>(b)÷(c)</t>
    <phoneticPr fontId="46"/>
  </si>
  <si>
    <t>(a)</t>
    <phoneticPr fontId="46"/>
  </si>
  <si>
    <t>(b)</t>
    <phoneticPr fontId="46"/>
  </si>
  <si>
    <t>(c)</t>
    <phoneticPr fontId="46"/>
  </si>
  <si>
    <t>WealthNavi
（ウェルスナビ）</t>
    <phoneticPr fontId="46"/>
  </si>
  <si>
    <t>THEO
（おかねのデザイン）</t>
    <phoneticPr fontId="46"/>
  </si>
  <si>
    <t>楽ラップ
（楽天証券）</t>
    <rPh sb="0" eb="1">
      <t>ラク</t>
    </rPh>
    <rPh sb="6" eb="10">
      <t>ラクテンショウケン</t>
    </rPh>
    <phoneticPr fontId="46"/>
  </si>
  <si>
    <t>保守型</t>
    <rPh sb="0" eb="2">
      <t>ホシュ</t>
    </rPh>
    <rPh sb="2" eb="3">
      <t>ガタ</t>
    </rPh>
    <phoneticPr fontId="48"/>
  </si>
  <si>
    <t>やや保守型</t>
    <rPh sb="2" eb="5">
      <t>ホシュガタ</t>
    </rPh>
    <phoneticPr fontId="48"/>
  </si>
  <si>
    <t>やや積極型</t>
    <rPh sb="2" eb="4">
      <t>セッキョク</t>
    </rPh>
    <rPh sb="4" eb="5">
      <t>ガタ</t>
    </rPh>
    <phoneticPr fontId="48"/>
  </si>
  <si>
    <t>積極型</t>
    <rPh sb="0" eb="3">
      <t>セッキョクガタ</t>
    </rPh>
    <phoneticPr fontId="48"/>
  </si>
  <si>
    <t>かなり積極型</t>
    <rPh sb="3" eb="5">
      <t>セッキョク</t>
    </rPh>
    <rPh sb="5" eb="6">
      <t>ガタ</t>
    </rPh>
    <phoneticPr fontId="48"/>
  </si>
  <si>
    <t>DRCやや保守型</t>
    <rPh sb="5" eb="8">
      <t>ホシュガタ</t>
    </rPh>
    <phoneticPr fontId="48"/>
  </si>
  <si>
    <t>DRCやや積極型</t>
    <rPh sb="5" eb="7">
      <t>セッキョク</t>
    </rPh>
    <rPh sb="7" eb="8">
      <t>ガタ</t>
    </rPh>
    <phoneticPr fontId="48"/>
  </si>
  <si>
    <t>DRC積極型</t>
    <rPh sb="3" eb="6">
      <t>セッキョクガタ</t>
    </rPh>
    <phoneticPr fontId="48"/>
  </si>
  <si>
    <t>DRCかなり積極型</t>
    <rPh sb="6" eb="8">
      <t>セッキョク</t>
    </rPh>
    <rPh sb="8" eb="9">
      <t>ガタ</t>
    </rPh>
    <phoneticPr fontId="48"/>
  </si>
  <si>
    <t>ON COMPASS
（マネックスAM）</t>
    <phoneticPr fontId="46"/>
  </si>
  <si>
    <t>Ａコース</t>
  </si>
  <si>
    <t>Ｂコース</t>
  </si>
  <si>
    <t>Ｃコース</t>
  </si>
  <si>
    <t>Ｄコース</t>
  </si>
  <si>
    <t>Ｅコース</t>
  </si>
  <si>
    <t>Ｆコース</t>
  </si>
  <si>
    <t>Ｇコース</t>
  </si>
  <si>
    <t>Ｈコース</t>
  </si>
  <si>
    <t>おまかせ投資
（FOLIO）</t>
    <rPh sb="4" eb="6">
      <t>トウシ</t>
    </rPh>
    <phoneticPr fontId="46"/>
  </si>
  <si>
    <t>安定運用</t>
    <rPh sb="0" eb="4">
      <t xml:space="preserve">アンテイウンヨウ </t>
    </rPh>
    <phoneticPr fontId="45"/>
  </si>
  <si>
    <t>堅実運用</t>
    <rPh sb="0" eb="4">
      <t xml:space="preserve">ケンジツウンヨウ </t>
    </rPh>
    <phoneticPr fontId="45"/>
  </si>
  <si>
    <t>バランス運用</t>
  </si>
  <si>
    <t>積極運用</t>
    <rPh sb="0" eb="4">
      <t xml:space="preserve">セッキョクウンヨウ </t>
    </rPh>
    <phoneticPr fontId="45"/>
  </si>
  <si>
    <t>チャレンジ運用</t>
  </si>
  <si>
    <t>FOLIO ROBO PRO（FOLIO）</t>
    <phoneticPr fontId="46"/>
  </si>
  <si>
    <t>ROBO PRO</t>
    <phoneticPr fontId="46"/>
  </si>
  <si>
    <t xml:space="preserve">（４-ｅ） ロボアドバイザーのコース別パフォーマンス (過去３年と５年） </t>
    <rPh sb="18" eb="19">
      <t>ベツ</t>
    </rPh>
    <rPh sb="28" eb="30">
      <t>カコ</t>
    </rPh>
    <rPh sb="31" eb="32">
      <t>ネン</t>
    </rPh>
    <rPh sb="34" eb="35">
      <t>ネン</t>
    </rPh>
    <phoneticPr fontId="26"/>
  </si>
  <si>
    <t>（４-ｆ） ファンドラップ、預かり資産残高の推移</t>
    <rPh sb="14" eb="15">
      <t>アズ</t>
    </rPh>
    <rPh sb="17" eb="19">
      <t>シサン</t>
    </rPh>
    <rPh sb="19" eb="21">
      <t>ザンダカ</t>
    </rPh>
    <rPh sb="22" eb="24">
      <t>スイイ</t>
    </rPh>
    <phoneticPr fontId="20"/>
  </si>
  <si>
    <t>③金額の単位は百万円</t>
    <rPh sb="1" eb="3">
      <t>キンガク</t>
    </rPh>
    <rPh sb="4" eb="6">
      <t>タンイ</t>
    </rPh>
    <rPh sb="7" eb="10">
      <t>ヒャクマンエン</t>
    </rPh>
    <phoneticPr fontId="20"/>
  </si>
  <si>
    <t>投資顧問会社名</t>
    <phoneticPr fontId="20"/>
  </si>
  <si>
    <t>2017年12月末</t>
  </si>
  <si>
    <t>2018年12月末</t>
  </si>
  <si>
    <t>2019年12月末</t>
  </si>
  <si>
    <t>2020年12月末</t>
  </si>
  <si>
    <t>2021年12月末</t>
  </si>
  <si>
    <t>件数</t>
  </si>
  <si>
    <t>金額</t>
    <rPh sb="0" eb="2">
      <t>キンガク</t>
    </rPh>
    <phoneticPr fontId="20"/>
  </si>
  <si>
    <t>アイザワ証券（藍澤証券）</t>
  </si>
  <si>
    <t>ウエルス・スクエア</t>
  </si>
  <si>
    <t>エイト証券</t>
  </si>
  <si>
    <t>－</t>
  </si>
  <si>
    <t>ＳＭＢＣ日興証券</t>
  </si>
  <si>
    <t>お金のデザイン</t>
  </si>
  <si>
    <t>クレディスイス証券</t>
  </si>
  <si>
    <t>sustenキャピタル・マネジメント</t>
  </si>
  <si>
    <t>スマートプラス</t>
  </si>
  <si>
    <t>東海東京アセットマネジメント</t>
  </si>
  <si>
    <t>ニッセイアセットマネジメント</t>
  </si>
  <si>
    <t>野村アセットマネジメント</t>
  </si>
  <si>
    <t>光証券</t>
  </si>
  <si>
    <t>フィデリティ投信</t>
  </si>
  <si>
    <t>マネックス・アセットマネジメント(マネックス・セゾン・バンガード投資顧問)</t>
  </si>
  <si>
    <t>三菱UFJ信託銀行(20年4月入会)</t>
  </si>
  <si>
    <t>UBS SuMi Trust ウェルス・マネジメント（21年６月末分までUBS証券）</t>
  </si>
  <si>
    <t>りそな銀行（19年10月入会）</t>
  </si>
  <si>
    <t>②「契約資産状況／ラップ業務」の（別紙様式第３号 ラップ業務）で開示された「投資対象別運用状況「①ファンドラップ（各項目の件数・金額の合計値）」を集計
　（「②ファンドラップ以外」での開示数値は含まず）</t>
    <rPh sb="32" eb="34">
      <t>カイジ</t>
    </rPh>
    <rPh sb="92" eb="94">
      <t>カイジ</t>
    </rPh>
    <phoneticPr fontId="20"/>
  </si>
  <si>
    <t>⑦A/Iは、A：アクティブ型、Ｉ：インデックス型、スペース：両方（全体）</t>
    <rPh sb="13" eb="14">
      <t>ガタ</t>
    </rPh>
    <rPh sb="23" eb="24">
      <t>ガタ</t>
    </rPh>
    <rPh sb="30" eb="32">
      <t>リョウホウ</t>
    </rPh>
    <rPh sb="33" eb="35">
      <t>ゼンタイ</t>
    </rPh>
    <phoneticPr fontId="30"/>
  </si>
  <si>
    <t>②対象は３年以上運用実績のある商品など「（４－ｂ）平均パフォーマンス」での算出対象のファンドラップ商品と同様。ただし、ファンドラップの「全体」については、３年の運用実績がない商品などを含む全商品を対象にして計算（海外ＥＴＦ組み入れのロボ・アドバイザーは除く）。「全ファンド」と「バランス型」の対象ファンドは、ファンド分類別・運用会社別の「（１－ａ）平均分析」と同様（ただし、５年の運用実績がないファンドも含む）</t>
    <rPh sb="1" eb="3">
      <t>タイショウ</t>
    </rPh>
    <rPh sb="5" eb="8">
      <t>ネンイジョウ</t>
    </rPh>
    <rPh sb="8" eb="10">
      <t>ウンヨウ</t>
    </rPh>
    <rPh sb="10" eb="12">
      <t>ジッセキ</t>
    </rPh>
    <rPh sb="15" eb="17">
      <t>ショウヒン</t>
    </rPh>
    <rPh sb="25" eb="27">
      <t>ヘイキン</t>
    </rPh>
    <rPh sb="37" eb="39">
      <t>サンシュツ</t>
    </rPh>
    <rPh sb="39" eb="41">
      <t>タイショウ</t>
    </rPh>
    <rPh sb="49" eb="51">
      <t>ショウヒン</t>
    </rPh>
    <rPh sb="52" eb="54">
      <t>ドウヨウ</t>
    </rPh>
    <rPh sb="68" eb="70">
      <t>ゼンタイ</t>
    </rPh>
    <rPh sb="78" eb="79">
      <t>ネン</t>
    </rPh>
    <rPh sb="80" eb="82">
      <t>ウンヨウ</t>
    </rPh>
    <rPh sb="82" eb="84">
      <t>ジッセキ</t>
    </rPh>
    <rPh sb="87" eb="89">
      <t>ショウヒン</t>
    </rPh>
    <rPh sb="92" eb="93">
      <t>フク</t>
    </rPh>
    <rPh sb="94" eb="95">
      <t>ゼン</t>
    </rPh>
    <rPh sb="95" eb="97">
      <t>ショウヒン</t>
    </rPh>
    <rPh sb="98" eb="100">
      <t>タイショウ</t>
    </rPh>
    <rPh sb="103" eb="105">
      <t>ケイサン</t>
    </rPh>
    <rPh sb="106" eb="108">
      <t>カイガイ</t>
    </rPh>
    <rPh sb="111" eb="112">
      <t>ク</t>
    </rPh>
    <rPh sb="113" eb="114">
      <t>イ</t>
    </rPh>
    <rPh sb="126" eb="127">
      <t>ノゾ</t>
    </rPh>
    <phoneticPr fontId="26"/>
  </si>
  <si>
    <t>②各社がサイトで公開している「コスト控除後・円建て」の月次データを基に計測。　
 　各社公開データは、２０１７年８月にロボアド提供会社が行った「情報開示の更なる向上に関する共同宣言 」に基づき開示されている</t>
    <rPh sb="8" eb="10">
      <t>コウカイ</t>
    </rPh>
    <rPh sb="18" eb="21">
      <t>コウジョゴ</t>
    </rPh>
    <rPh sb="22" eb="24">
      <t>エンダ</t>
    </rPh>
    <rPh sb="27" eb="29">
      <t>ゲツジ</t>
    </rPh>
    <rPh sb="35" eb="37">
      <t>ケイソク</t>
    </rPh>
    <rPh sb="44" eb="46">
      <t>コウカイ</t>
    </rPh>
    <phoneticPr fontId="46"/>
  </si>
  <si>
    <t>③金額加重収益率は、各ファンドラップ商品の組み入れファンドや分類に該当するファンドの期初・期末時点の月次純資産残高の合算値と計測期間内の月間資金流出入額の合算値（償還額を考慮）を基に計算した内部収益率（インベスターリターン）。課税前分配金再投資ベースの年率。計算に使用した分配金額と償還額は概算値</t>
    <rPh sb="1" eb="3">
      <t>キンガク</t>
    </rPh>
    <rPh sb="3" eb="8">
      <t>カジュウシュウエキリツ</t>
    </rPh>
    <rPh sb="10" eb="11">
      <t>カク</t>
    </rPh>
    <rPh sb="18" eb="20">
      <t>ショウヒン</t>
    </rPh>
    <rPh sb="21" eb="22">
      <t>ク</t>
    </rPh>
    <rPh sb="23" eb="24">
      <t>イ</t>
    </rPh>
    <rPh sb="30" eb="32">
      <t>ブンルイ</t>
    </rPh>
    <rPh sb="33" eb="35">
      <t>ガイトウ</t>
    </rPh>
    <rPh sb="42" eb="44">
      <t>キショ</t>
    </rPh>
    <rPh sb="45" eb="47">
      <t>キマツ</t>
    </rPh>
    <rPh sb="47" eb="49">
      <t>ジテン</t>
    </rPh>
    <rPh sb="50" eb="52">
      <t>ゲツジ</t>
    </rPh>
    <rPh sb="52" eb="55">
      <t>ジュンシサン</t>
    </rPh>
    <rPh sb="55" eb="57">
      <t>ザンダカ</t>
    </rPh>
    <rPh sb="58" eb="61">
      <t>ガッサンチ</t>
    </rPh>
    <rPh sb="62" eb="64">
      <t>ケイソク</t>
    </rPh>
    <rPh sb="64" eb="66">
      <t>キカン</t>
    </rPh>
    <rPh sb="66" eb="67">
      <t>ナイ</t>
    </rPh>
    <rPh sb="68" eb="70">
      <t>ゲッカン</t>
    </rPh>
    <rPh sb="70" eb="72">
      <t>シキン</t>
    </rPh>
    <rPh sb="72" eb="75">
      <t>リュウシュツニュウ</t>
    </rPh>
    <rPh sb="75" eb="76">
      <t>ガク</t>
    </rPh>
    <rPh sb="77" eb="80">
      <t>ガッサンチ</t>
    </rPh>
    <rPh sb="81" eb="84">
      <t>ショウカンガク</t>
    </rPh>
    <rPh sb="85" eb="87">
      <t>コウリョ</t>
    </rPh>
    <rPh sb="89" eb="90">
      <t>モト</t>
    </rPh>
    <rPh sb="91" eb="93">
      <t>ケイサン</t>
    </rPh>
    <rPh sb="95" eb="97">
      <t>ナイブ</t>
    </rPh>
    <rPh sb="97" eb="100">
      <t>シュウエキリツ</t>
    </rPh>
    <rPh sb="113" eb="116">
      <t>カゼイマエ</t>
    </rPh>
    <rPh sb="116" eb="119">
      <t>ブンパイキン</t>
    </rPh>
    <rPh sb="119" eb="122">
      <t>サイトウシ</t>
    </rPh>
    <rPh sb="126" eb="128">
      <t>ネンリツ</t>
    </rPh>
    <rPh sb="129" eb="131">
      <t>ケイサン</t>
    </rPh>
    <rPh sb="132" eb="134">
      <t>シヨウ</t>
    </rPh>
    <rPh sb="136" eb="140">
      <t>ブンパイキンガク</t>
    </rPh>
    <rPh sb="141" eb="144">
      <t>ショウカンガク</t>
    </rPh>
    <rPh sb="145" eb="148">
      <t>ガイサンチ</t>
    </rPh>
    <phoneticPr fontId="26"/>
  </si>
  <si>
    <t>2022年12月末</t>
    <phoneticPr fontId="20"/>
  </si>
  <si>
    <t>①出所は日本投資顧問業界の開示資料。各年末時点。直近は２０２２年１２月末時点</t>
    <rPh sb="1" eb="3">
      <t>シュッショ</t>
    </rPh>
    <rPh sb="4" eb="6">
      <t>ニホン</t>
    </rPh>
    <rPh sb="6" eb="8">
      <t>トウシ</t>
    </rPh>
    <rPh sb="8" eb="12">
      <t>コモンギョウカイ</t>
    </rPh>
    <rPh sb="13" eb="15">
      <t>カイジ</t>
    </rPh>
    <rPh sb="15" eb="17">
      <t>シリョウ</t>
    </rPh>
    <rPh sb="18" eb="19">
      <t>カク</t>
    </rPh>
    <rPh sb="19" eb="21">
      <t>ネンマツ</t>
    </rPh>
    <rPh sb="21" eb="23">
      <t>ジテン</t>
    </rPh>
    <rPh sb="24" eb="26">
      <t>チョッキン</t>
    </rPh>
    <rPh sb="31" eb="32">
      <t>ネン</t>
    </rPh>
    <rPh sb="34" eb="36">
      <t>ガツマツ</t>
    </rPh>
    <rPh sb="36" eb="38">
      <t>ジテン</t>
    </rPh>
    <phoneticPr fontId="20"/>
  </si>
  <si>
    <t>②現在、新規取り扱いサービス提供中で、３年以上運用実績のある商品が対象、海外ＥＴＦを組み入れ対象とするロボ・アドバイザーは除く</t>
    <phoneticPr fontId="26"/>
  </si>
  <si>
    <t>⑥「日興ファンドラップ（ｴﾄﾞﾓﾝﾄﾞ･ﾛｽﾁｬｲﾙﾄﾞ･ｾﾚｸｼｮﾝ)」組み入れの外国籍投信に関しては、日本証券業界協会公表の月次（円ベース）の基準価額と国内販売分純資産残高を採用して計算（日次データは無し）</t>
    <rPh sb="2" eb="4">
      <t>ニッコウ</t>
    </rPh>
    <rPh sb="37" eb="38">
      <t>ク</t>
    </rPh>
    <rPh sb="39" eb="40">
      <t>イ</t>
    </rPh>
    <rPh sb="42" eb="45">
      <t>ガイコクセキ</t>
    </rPh>
    <rPh sb="45" eb="47">
      <t>トウシン</t>
    </rPh>
    <rPh sb="48" eb="49">
      <t>カン</t>
    </rPh>
    <rPh sb="53" eb="55">
      <t>ニホン</t>
    </rPh>
    <rPh sb="55" eb="57">
      <t>ショウケン</t>
    </rPh>
    <rPh sb="57" eb="59">
      <t>ギョウカイ</t>
    </rPh>
    <rPh sb="59" eb="61">
      <t>キョウカイ</t>
    </rPh>
    <rPh sb="61" eb="63">
      <t>コウヒョウ</t>
    </rPh>
    <rPh sb="64" eb="66">
      <t>ゲツジ</t>
    </rPh>
    <rPh sb="67" eb="68">
      <t>エン</t>
    </rPh>
    <rPh sb="73" eb="75">
      <t>キジュン</t>
    </rPh>
    <rPh sb="75" eb="77">
      <t>カガク</t>
    </rPh>
    <rPh sb="78" eb="80">
      <t>コクナイ</t>
    </rPh>
    <rPh sb="80" eb="82">
      <t>ハンバイ</t>
    </rPh>
    <rPh sb="82" eb="83">
      <t>ブン</t>
    </rPh>
    <rPh sb="83" eb="86">
      <t>ジュンシサン</t>
    </rPh>
    <rPh sb="86" eb="88">
      <t>ザンダカ</t>
    </rPh>
    <rPh sb="89" eb="91">
      <t>サイヨウ</t>
    </rPh>
    <rPh sb="93" eb="95">
      <t>ケイサン</t>
    </rPh>
    <rPh sb="96" eb="98">
      <t>ニチジ</t>
    </rPh>
    <rPh sb="102" eb="103">
      <t>ナ</t>
    </rPh>
    <phoneticPr fontId="30"/>
  </si>
  <si>
    <t>③各商品の組み入れ対象ファンドは、販売会社情報からラップ口座専用と識別できた追加型株式投信とし、一般販売の公募投信は原則対象外。</t>
    <rPh sb="1" eb="2">
      <t>カク</t>
    </rPh>
    <rPh sb="2" eb="4">
      <t>ショウヒン</t>
    </rPh>
    <rPh sb="5" eb="6">
      <t>ク</t>
    </rPh>
    <rPh sb="7" eb="8">
      <t>イ</t>
    </rPh>
    <rPh sb="9" eb="11">
      <t>タイショウ</t>
    </rPh>
    <rPh sb="17" eb="19">
      <t>ハンバイ</t>
    </rPh>
    <rPh sb="19" eb="21">
      <t>カイシャ</t>
    </rPh>
    <rPh sb="21" eb="23">
      <t>ジョウホウ</t>
    </rPh>
    <rPh sb="28" eb="30">
      <t>コウザ</t>
    </rPh>
    <rPh sb="30" eb="32">
      <t>センヨウ</t>
    </rPh>
    <rPh sb="33" eb="35">
      <t>シキベツ</t>
    </rPh>
    <rPh sb="38" eb="41">
      <t>ツイカガタ</t>
    </rPh>
    <rPh sb="41" eb="43">
      <t>カブシキ</t>
    </rPh>
    <rPh sb="43" eb="45">
      <t>トウシン</t>
    </rPh>
    <rPh sb="48" eb="50">
      <t>イッパン</t>
    </rPh>
    <rPh sb="50" eb="52">
      <t>ハンバイ</t>
    </rPh>
    <rPh sb="53" eb="55">
      <t>コウボ</t>
    </rPh>
    <rPh sb="55" eb="57">
      <t>トウシン</t>
    </rPh>
    <rPh sb="58" eb="60">
      <t>ゲンソク</t>
    </rPh>
    <rPh sb="60" eb="62">
      <t>タイショウ</t>
    </rPh>
    <rPh sb="62" eb="63">
      <t>ガイ</t>
    </rPh>
    <phoneticPr fontId="26"/>
  </si>
  <si>
    <t>④東海東京の年間費用は東海東京証券を採用、ダイワ（あんしんつながるラップ）はダイワファンドラップに含めて計算</t>
    <rPh sb="1" eb="3">
      <t>トウカイ</t>
    </rPh>
    <rPh sb="3" eb="5">
      <t>トウキョウ</t>
    </rPh>
    <rPh sb="6" eb="8">
      <t>ネンカン</t>
    </rPh>
    <rPh sb="8" eb="10">
      <t>ヒヨウ</t>
    </rPh>
    <rPh sb="11" eb="13">
      <t>トウカイ</t>
    </rPh>
    <rPh sb="13" eb="15">
      <t>トウキョウ</t>
    </rPh>
    <rPh sb="15" eb="17">
      <t>ショウケン</t>
    </rPh>
    <rPh sb="18" eb="20">
      <t>サイヨウ</t>
    </rPh>
    <rPh sb="49" eb="50">
      <t>フク</t>
    </rPh>
    <rPh sb="52" eb="54">
      <t>ケイサン</t>
    </rPh>
    <phoneticPr fontId="30"/>
  </si>
  <si>
    <t xml:space="preserve">  一般公募投信を主体にしている「アイザワ」と一般公募投信にも投資している「東海東京」は、それぞれ販売会社、投資一任会社から提供を受けた組み入れファンドの月次投資残高を基に計算</t>
    <rPh sb="2" eb="4">
      <t>イッパン</t>
    </rPh>
    <rPh sb="4" eb="6">
      <t>コウボ</t>
    </rPh>
    <rPh sb="6" eb="8">
      <t>トウシン</t>
    </rPh>
    <rPh sb="9" eb="11">
      <t>シュタイ</t>
    </rPh>
    <rPh sb="31" eb="33">
      <t>トウシ</t>
    </rPh>
    <rPh sb="38" eb="42">
      <t>トウカイトウキョウ</t>
    </rPh>
    <rPh sb="49" eb="51">
      <t>ハンバイ</t>
    </rPh>
    <rPh sb="51" eb="53">
      <t>カイシャ</t>
    </rPh>
    <rPh sb="54" eb="56">
      <t>トウシ</t>
    </rPh>
    <rPh sb="56" eb="58">
      <t>イチニン</t>
    </rPh>
    <rPh sb="58" eb="60">
      <t>ガイシャ</t>
    </rPh>
    <rPh sb="65" eb="66">
      <t>ウ</t>
    </rPh>
    <rPh sb="84" eb="85">
      <t>モト</t>
    </rPh>
    <rPh sb="86" eb="88">
      <t>ケイサン</t>
    </rPh>
    <rPh sb="87" eb="88">
      <t>ケイサン</t>
    </rPh>
    <phoneticPr fontId="6"/>
  </si>
  <si>
    <t>⑦専用ファンドとしてではなく、一部の同一ファンドを重複して組み入れ対象としている商品が一部にあり（Ｍｉｚｕｈｏ・ＭＵＦＧなど）、商品ごとのファンド残高の切り分けは困難のため、同一ファンドを同じ残高で組み入れているとみなして平均指数化</t>
    <rPh sb="1" eb="3">
      <t>センヨウ</t>
    </rPh>
    <rPh sb="15" eb="17">
      <t>イチブ</t>
    </rPh>
    <rPh sb="18" eb="20">
      <t>ドウイツ</t>
    </rPh>
    <rPh sb="25" eb="27">
      <t>チョウフク</t>
    </rPh>
    <rPh sb="29" eb="30">
      <t>ク</t>
    </rPh>
    <rPh sb="31" eb="32">
      <t>イ</t>
    </rPh>
    <rPh sb="33" eb="35">
      <t>タイショウ</t>
    </rPh>
    <rPh sb="40" eb="42">
      <t>ショウヒン</t>
    </rPh>
    <rPh sb="43" eb="45">
      <t>イチブ</t>
    </rPh>
    <rPh sb="64" eb="66">
      <t>ショウヒン</t>
    </rPh>
    <rPh sb="73" eb="75">
      <t>ザンダカ</t>
    </rPh>
    <rPh sb="76" eb="77">
      <t>キ</t>
    </rPh>
    <rPh sb="78" eb="79">
      <t>ワ</t>
    </rPh>
    <rPh sb="81" eb="83">
      <t>コンナン</t>
    </rPh>
    <rPh sb="87" eb="89">
      <t>ドウイツ</t>
    </rPh>
    <rPh sb="94" eb="95">
      <t>オナ</t>
    </rPh>
    <rPh sb="96" eb="98">
      <t>ザンダカ</t>
    </rPh>
    <rPh sb="99" eb="100">
      <t>ク</t>
    </rPh>
    <rPh sb="101" eb="102">
      <t>イ</t>
    </rPh>
    <rPh sb="111" eb="113">
      <t>ヘイキン</t>
    </rPh>
    <rPh sb="113" eb="116">
      <t>シスウカ</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</si>
</sst>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0_);[Red]\(0.0000\)"/>
    <numFmt numFmtId="177" formatCode="0.000_);[Red]\(0.000\)"/>
    <numFmt numFmtId="178" formatCode="0.0000_ "/>
    <numFmt numFmtId="179" formatCode="0.000_ "/>
    <numFmt numFmtId="180" formatCode="0.0_ "/>
    <numFmt numFmtId="181" formatCode="#,##0.00000"/>
    <numFmt numFmtId="182" formatCode="0.00;&quot;▲ &quot;0.00"/>
    <numFmt numFmtId="183" formatCode="0.0;&quot;▲ &quot;0.0"/>
    <numFmt numFmtId="184" formatCode="0.00_ "/>
  </numFmts>
  <fonts count="52">
    <font>
      <sz val="10"/>
      <color rgb="FF000000"/>
      <name val="Arial"/>
      <scheme val="minor"/>
    </font>
    <font>
      <sz val="10"/>
      <color rgb="FF000000"/>
      <name val="MS PGothic"/>
      <family val="3"/>
      <charset val="128"/>
    </font>
    <font>
      <sz val="8"/>
      <color rgb="FF000000"/>
      <name val="MS PGothic"/>
      <family val="3"/>
      <charset val="128"/>
    </font>
    <font>
      <sz val="10"/>
      <color theme="1"/>
      <name val="MS PGothic"/>
      <family val="3"/>
      <charset val="128"/>
    </font>
    <font>
      <b/>
      <sz val="14"/>
      <color rgb="FF000000"/>
      <name val="MS PGothic"/>
      <family val="3"/>
      <charset val="128"/>
    </font>
    <font>
      <sz val="12"/>
      <color rgb="FF000000"/>
      <name val="MS PGothic"/>
      <family val="3"/>
      <charset val="128"/>
    </font>
    <font>
      <sz val="8"/>
      <color rgb="FF999999"/>
      <name val="MS PGothic"/>
      <family val="3"/>
      <charset val="128"/>
    </font>
    <font>
      <sz val="10"/>
      <name val="Arial"/>
      <family val="2"/>
    </font>
    <font>
      <sz val="12"/>
      <color theme="1"/>
      <name val="MS PGothic"/>
      <family val="3"/>
      <charset val="128"/>
    </font>
    <font>
      <sz val="10"/>
      <color theme="1"/>
      <name val="MS PGothic"/>
      <family val="3"/>
      <charset val="128"/>
    </font>
    <font>
      <sz val="8"/>
      <color theme="1"/>
      <name val="MS PGothic"/>
      <family val="3"/>
      <charset val="128"/>
    </font>
    <font>
      <b/>
      <sz val="10"/>
      <color theme="1"/>
      <name val="MS PGothic"/>
      <family val="3"/>
      <charset val="128"/>
    </font>
    <font>
      <sz val="10"/>
      <color rgb="FFFF0000"/>
      <name val="MS PGothic"/>
      <family val="3"/>
      <charset val="128"/>
    </font>
    <font>
      <sz val="10"/>
      <color theme="5"/>
      <name val="MS PGothic"/>
      <family val="3"/>
      <charset val="128"/>
    </font>
    <font>
      <b/>
      <sz val="10"/>
      <color rgb="FF000000"/>
      <name val="MS PGothic"/>
      <family val="3"/>
      <charset val="128"/>
    </font>
    <font>
      <sz val="8"/>
      <color rgb="FFFF0000"/>
      <name val="MS PGothic"/>
      <family val="3"/>
      <charset val="128"/>
    </font>
    <font>
      <sz val="8"/>
      <color rgb="FF000000"/>
      <name val="&quot;MS PGothic&quot;"/>
    </font>
    <font>
      <sz val="7"/>
      <color theme="1"/>
      <name val="MS PGothic"/>
      <family val="3"/>
      <charset val="128"/>
    </font>
    <font>
      <sz val="7"/>
      <color rgb="FF000000"/>
      <name val="MS PGothic"/>
      <family val="3"/>
      <charset val="128"/>
    </font>
    <font>
      <sz val="9"/>
      <color theme="1"/>
      <name val="MS PGothic"/>
      <family val="3"/>
      <charset val="128"/>
    </font>
    <font>
      <sz val="6"/>
      <name val="Arial"/>
      <family val="3"/>
      <charset val="128"/>
      <scheme val="minor"/>
    </font>
    <font>
      <sz val="12"/>
      <color rgb="FF000000"/>
      <name val="Arial"/>
      <family val="2"/>
      <scheme val="minor"/>
    </font>
    <font>
      <sz val="10"/>
      <name val="MS PGothic"/>
      <family val="3"/>
      <charset val="128"/>
    </font>
    <font>
      <sz val="10"/>
      <color rgb="FF000000"/>
      <name val="ＭＳ Ｐゴシック"/>
      <family val="3"/>
      <charset val="128"/>
    </font>
    <font>
      <sz val="8"/>
      <color rgb="FF000000"/>
      <name val="ＭＳ Ｐゴシック"/>
      <family val="3"/>
      <charset val="128"/>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color rgb="FFFF0000"/>
      <name val="ＭＳ Ｐゴシック"/>
      <family val="3"/>
      <charset val="128"/>
    </font>
    <font>
      <sz val="6"/>
      <name val="ＭＳ Ｐゴシック"/>
      <family val="2"/>
      <charset val="128"/>
    </font>
    <font>
      <sz val="10.5"/>
      <name val="ＭＳ Ｐゴシック"/>
      <family val="3"/>
      <charset val="128"/>
    </font>
    <font>
      <sz val="12"/>
      <color rgb="FF000000"/>
      <name val="ＭＳ Ｐゴシック"/>
      <family val="3"/>
      <charset val="128"/>
    </font>
    <font>
      <sz val="11"/>
      <color theme="1"/>
      <name val="ＭＳ Ｐゴシック"/>
      <family val="3"/>
      <charset val="128"/>
    </font>
    <font>
      <sz val="11"/>
      <color rgb="FF0000FF"/>
      <name val="ＭＳ Ｐゴシック"/>
      <family val="3"/>
      <charset val="128"/>
    </font>
    <font>
      <sz val="9"/>
      <color rgb="FF0000FF"/>
      <name val="ＭＳ Ｐゴシック"/>
      <family val="3"/>
      <charset val="128"/>
    </font>
    <font>
      <sz val="9"/>
      <color theme="1"/>
      <name val="ＭＳ Ｐゴシック"/>
      <family val="3"/>
      <charset val="128"/>
    </font>
    <font>
      <sz val="11"/>
      <color rgb="FF000000"/>
      <name val="ＭＳ Ｐゴシック"/>
      <family val="3"/>
      <charset val="128"/>
    </font>
    <font>
      <b/>
      <sz val="14"/>
      <color rgb="FF000000"/>
      <name val="ＭＳ Ｐゴシック"/>
      <family val="3"/>
      <charset val="128"/>
    </font>
    <font>
      <sz val="10"/>
      <color theme="1"/>
      <name val="ＭＳ Ｐゴシック"/>
      <family val="3"/>
      <charset val="128"/>
    </font>
    <font>
      <sz val="10"/>
      <color rgb="FF0000FF"/>
      <name val="ＭＳ Ｐゴシック"/>
      <family val="3"/>
      <charset val="128"/>
    </font>
    <font>
      <sz val="9"/>
      <color theme="1"/>
      <name val="ＭＳ Ｐゴシック"/>
      <family val="2"/>
      <charset val="128"/>
    </font>
    <font>
      <sz val="10"/>
      <name val="ＭＳ Ｐゴシック"/>
      <family val="2"/>
      <charset val="128"/>
    </font>
    <font>
      <sz val="10"/>
      <name val="ＭＳ Ｐゴシック"/>
      <family val="3"/>
      <charset val="128"/>
    </font>
    <font>
      <sz val="10"/>
      <color theme="1"/>
      <name val="ＭＳ Ｐゴシック"/>
      <family val="2"/>
      <charset val="128"/>
    </font>
    <font>
      <sz val="18"/>
      <color theme="3"/>
      <name val="Arial"/>
      <family val="2"/>
      <charset val="128"/>
      <scheme val="major"/>
    </font>
    <font>
      <sz val="6"/>
      <name val="Arial"/>
      <family val="2"/>
      <charset val="128"/>
      <scheme val="minor"/>
    </font>
    <font>
      <b/>
      <sz val="11"/>
      <color theme="1"/>
      <name val="ＭＳ Ｐゴシック"/>
      <family val="3"/>
      <charset val="128"/>
    </font>
    <font>
      <sz val="11"/>
      <color theme="1"/>
      <name val="游ゴシック"/>
      <family val="2"/>
      <charset val="128"/>
    </font>
    <font>
      <sz val="11"/>
      <color rgb="FF000000"/>
      <name val="&quot;ＭＳ Ｐゴシック&quot;"/>
      <family val="3"/>
      <charset val="128"/>
    </font>
    <font>
      <sz val="10"/>
      <color theme="1"/>
      <name val="Arial"/>
      <family val="2"/>
      <scheme val="minor"/>
    </font>
    <font>
      <sz val="11"/>
      <color theme="1"/>
      <name val="Arial"/>
      <family val="2"/>
      <scheme val="minor"/>
    </font>
  </fonts>
  <fills count="2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CC"/>
        <bgColor rgb="FFFFFFCC"/>
      </patternFill>
    </fill>
    <fill>
      <patternFill patternType="solid">
        <fgColor rgb="FFCCFFCC"/>
        <bgColor rgb="FFCCFFCC"/>
      </patternFill>
    </fill>
    <fill>
      <patternFill patternType="solid">
        <fgColor rgb="FFFEE1CC"/>
        <bgColor rgb="FFFEE1CC"/>
      </patternFill>
    </fill>
    <fill>
      <patternFill patternType="solid">
        <fgColor rgb="FFD9F1F3"/>
        <bgColor rgb="FFD9F1F3"/>
      </patternFill>
    </fill>
    <fill>
      <patternFill patternType="solid">
        <fgColor rgb="FFFFCCFF"/>
        <bgColor rgb="FFFFCCFF"/>
      </patternFill>
    </fill>
    <fill>
      <patternFill patternType="solid">
        <fgColor rgb="FFF2F2F2"/>
        <bgColor rgb="FFF2F2F2"/>
      </patternFill>
    </fill>
    <fill>
      <patternFill patternType="solid">
        <fgColor theme="0" tint="-0.14996795556505021"/>
        <bgColor theme="0"/>
      </patternFill>
    </fill>
    <fill>
      <patternFill patternType="solid">
        <fgColor theme="0"/>
        <bgColor rgb="FFEAD1DC"/>
      </patternFill>
    </fill>
    <fill>
      <patternFill patternType="solid">
        <fgColor theme="0"/>
        <bgColor indexed="64"/>
      </patternFill>
    </fill>
    <fill>
      <patternFill patternType="solid">
        <fgColor theme="0"/>
        <bgColor rgb="FFFFFFFF"/>
      </patternFill>
    </fill>
    <fill>
      <patternFill patternType="solid">
        <fgColor theme="0" tint="-4.9989318521683403E-2"/>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6" tint="0.59996337778862885"/>
        <bgColor indexed="64"/>
      </patternFill>
    </fill>
    <fill>
      <patternFill patternType="solid">
        <fgColor theme="0"/>
        <bgColor rgb="FF9BC2E6"/>
      </patternFill>
    </fill>
    <fill>
      <patternFill patternType="solid">
        <fgColor theme="0"/>
        <bgColor rgb="FFDDEBF7"/>
      </patternFill>
    </fill>
  </fills>
  <borders count="231">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medium">
        <color rgb="FF008000"/>
      </top>
      <bottom/>
      <diagonal/>
    </border>
    <border>
      <left/>
      <right style="medium">
        <color rgb="FF008000"/>
      </right>
      <top style="medium">
        <color rgb="FF008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right/>
      <top/>
      <bottom style="medium">
        <color rgb="FF008000"/>
      </bottom>
      <diagonal/>
    </border>
    <border>
      <left/>
      <right style="medium">
        <color rgb="FF008000"/>
      </right>
      <top/>
      <bottom style="medium">
        <color rgb="FF008000"/>
      </bottom>
      <diagonal/>
    </border>
    <border>
      <left style="medium">
        <color rgb="FF008000"/>
      </left>
      <right/>
      <top style="thick">
        <color rgb="FF7F7F7F"/>
      </top>
      <bottom style="thick">
        <color rgb="FF7F7F7F"/>
      </bottom>
      <diagonal/>
    </border>
    <border>
      <left/>
      <right/>
      <top style="thick">
        <color rgb="FF7F7F7F"/>
      </top>
      <bottom style="thick">
        <color rgb="FF7F7F7F"/>
      </bottom>
      <diagonal/>
    </border>
    <border>
      <left/>
      <right style="thick">
        <color rgb="FF7F7F7F"/>
      </right>
      <top style="thick">
        <color rgb="FF7F7F7F"/>
      </top>
      <bottom style="thick">
        <color rgb="FF7F7F7F"/>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dotted">
        <color rgb="FF000000"/>
      </bottom>
      <diagonal/>
    </border>
    <border>
      <left style="thin">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style="medium">
        <color rgb="FF000000"/>
      </bottom>
      <diagonal/>
    </border>
    <border>
      <left style="medium">
        <color rgb="FF0000FF"/>
      </left>
      <right style="thin">
        <color rgb="FF000000"/>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rgb="FF000000"/>
      </left>
      <right style="medium">
        <color rgb="FF0000FF"/>
      </right>
      <top style="medium">
        <color rgb="FF0000FF"/>
      </top>
      <bottom style="medium">
        <color rgb="FF0000FF"/>
      </bottom>
      <diagonal/>
    </border>
    <border>
      <left style="medium">
        <color rgb="FF0000FF"/>
      </left>
      <right style="thin">
        <color rgb="FF000000"/>
      </right>
      <top style="medium">
        <color rgb="FF0000FF"/>
      </top>
      <bottom style="thin">
        <color rgb="FF000000"/>
      </bottom>
      <diagonal/>
    </border>
    <border>
      <left/>
      <right style="medium">
        <color rgb="FF0000FF"/>
      </right>
      <top style="medium">
        <color rgb="FF0000FF"/>
      </top>
      <bottom style="thin">
        <color rgb="FF000000"/>
      </bottom>
      <diagonal/>
    </border>
    <border>
      <left style="medium">
        <color rgb="FF0000FF"/>
      </left>
      <right style="thin">
        <color rgb="FF000000"/>
      </right>
      <top style="thin">
        <color rgb="FF000000"/>
      </top>
      <bottom style="medium">
        <color rgb="FF0000FF"/>
      </bottom>
      <diagonal/>
    </border>
    <border>
      <left/>
      <right style="medium">
        <color rgb="FF0000FF"/>
      </right>
      <top style="thin">
        <color rgb="FF000000"/>
      </top>
      <bottom style="medium">
        <color rgb="FF0000FF"/>
      </bottom>
      <diagonal/>
    </border>
    <border>
      <left style="medium">
        <color rgb="FF0000FF"/>
      </left>
      <right style="thin">
        <color rgb="FF000000"/>
      </right>
      <top style="thin">
        <color auto="1"/>
      </top>
      <bottom style="thin">
        <color rgb="FF000000"/>
      </bottom>
      <diagonal/>
    </border>
    <border>
      <left/>
      <right style="medium">
        <color rgb="FF0000FF"/>
      </right>
      <top style="thin">
        <color auto="1"/>
      </top>
      <bottom style="thin">
        <color rgb="FF000000"/>
      </bottom>
      <diagonal/>
    </border>
    <border>
      <left style="medium">
        <color rgb="FF0000FF"/>
      </left>
      <right style="thin">
        <color rgb="FF000000"/>
      </right>
      <top style="thin">
        <color rgb="FF000000"/>
      </top>
      <bottom style="thin">
        <color rgb="FF000000"/>
      </bottom>
      <diagonal/>
    </border>
    <border>
      <left/>
      <right style="medium">
        <color rgb="FF0000FF"/>
      </right>
      <top style="thin">
        <color rgb="FF000000"/>
      </top>
      <bottom style="thin">
        <color rgb="FF000000"/>
      </bottom>
      <diagonal/>
    </border>
    <border>
      <left style="medium">
        <color rgb="FF0000FF"/>
      </left>
      <right style="thin">
        <color rgb="FF000000"/>
      </right>
      <top style="thin">
        <color rgb="FF000000"/>
      </top>
      <bottom/>
      <diagonal/>
    </border>
    <border>
      <left/>
      <right style="medium">
        <color rgb="FF0000FF"/>
      </right>
      <top style="thin">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auto="1"/>
      </right>
      <top style="thin">
        <color rgb="FF000000"/>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top style="thin">
        <color auto="1"/>
      </top>
      <bottom/>
      <diagonal/>
    </border>
    <border>
      <left/>
      <right style="double">
        <color auto="1"/>
      </right>
      <top style="thin">
        <color auto="1"/>
      </top>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rgb="FF000000"/>
      </left>
      <right style="thin">
        <color auto="1"/>
      </right>
      <top/>
      <bottom/>
      <diagonal/>
    </border>
    <border>
      <left style="thin">
        <color auto="1"/>
      </left>
      <right style="dotted">
        <color auto="1"/>
      </right>
      <top/>
      <bottom/>
      <diagonal/>
    </border>
    <border>
      <left style="dotted">
        <color auto="1"/>
      </left>
      <right style="thin">
        <color auto="1"/>
      </right>
      <top/>
      <bottom/>
      <diagonal/>
    </border>
    <border>
      <left/>
      <right style="double">
        <color auto="1"/>
      </right>
      <top/>
      <bottom/>
      <diagonal/>
    </border>
    <border>
      <left style="dotted">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double">
        <color auto="1"/>
      </left>
      <right style="dotted">
        <color auto="1"/>
      </right>
      <top/>
      <bottom style="dotted">
        <color auto="1"/>
      </bottom>
      <diagonal/>
    </border>
    <border>
      <left style="dotted">
        <color auto="1"/>
      </left>
      <right/>
      <top/>
      <bottom style="dotted">
        <color auto="1"/>
      </bottom>
      <diagonal/>
    </border>
    <border>
      <left style="thin">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bottom/>
      <diagonal/>
    </border>
    <border>
      <left/>
      <right style="thin">
        <color auto="1"/>
      </right>
      <top/>
      <bottom/>
      <diagonal/>
    </border>
    <border>
      <left/>
      <right style="dotted">
        <color auto="1"/>
      </right>
      <top/>
      <bottom style="dotted">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right/>
      <top/>
      <bottom style="thin">
        <color indexed="64"/>
      </bottom>
      <diagonal/>
    </border>
    <border>
      <left/>
      <right style="double">
        <color auto="1"/>
      </right>
      <top/>
      <bottom style="thin">
        <color auto="1"/>
      </bottom>
      <diagonal/>
    </border>
    <border>
      <left style="double">
        <color auto="1"/>
      </left>
      <right style="dotted">
        <color auto="1"/>
      </right>
      <top style="dotted">
        <color auto="1"/>
      </top>
      <bottom/>
      <diagonal/>
    </border>
    <border>
      <left style="dotted">
        <color auto="1"/>
      </left>
      <right/>
      <top style="dotted">
        <color auto="1"/>
      </top>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dotted">
        <color auto="1"/>
      </right>
      <top style="dotted">
        <color auto="1"/>
      </top>
      <bottom/>
      <diagonal/>
    </border>
    <border>
      <left/>
      <right style="dotted">
        <color auto="1"/>
      </right>
      <top style="dotted">
        <color auto="1"/>
      </top>
      <bottom style="thin">
        <color auto="1"/>
      </bottom>
      <diagonal/>
    </border>
    <border>
      <left style="dotted">
        <color auto="1"/>
      </left>
      <right style="double">
        <color auto="1"/>
      </right>
      <top style="thin">
        <color auto="1"/>
      </top>
      <bottom/>
      <diagonal/>
    </border>
    <border>
      <left style="dotted">
        <color auto="1"/>
      </left>
      <right style="dotted">
        <color auto="1"/>
      </right>
      <top style="thin">
        <color auto="1"/>
      </top>
      <bottom/>
      <diagonal/>
    </border>
    <border>
      <left style="dotted">
        <color auto="1"/>
      </left>
      <right style="double">
        <color auto="1"/>
      </right>
      <top/>
      <bottom/>
      <diagonal/>
    </border>
    <border>
      <left style="double">
        <color auto="1"/>
      </left>
      <right/>
      <top/>
      <bottom style="dotted">
        <color auto="1"/>
      </bottom>
      <diagonal/>
    </border>
    <border>
      <left style="thick">
        <color rgb="FF008000"/>
      </left>
      <right style="thick">
        <color rgb="FF008000"/>
      </right>
      <top style="thick">
        <color rgb="FF008000"/>
      </top>
      <bottom style="dotted">
        <color auto="1"/>
      </bottom>
      <diagonal/>
    </border>
    <border>
      <left style="thin">
        <color auto="1"/>
      </left>
      <right/>
      <top style="thin">
        <color auto="1"/>
      </top>
      <bottom style="dotted">
        <color auto="1"/>
      </bottom>
      <diagonal/>
    </border>
    <border>
      <left style="thick">
        <color rgb="FF0000FF"/>
      </left>
      <right style="thick">
        <color rgb="FF0000FF"/>
      </right>
      <top style="thick">
        <color rgb="FF0000FF"/>
      </top>
      <bottom style="dotted">
        <color auto="1"/>
      </bottom>
      <diagonal/>
    </border>
    <border>
      <left style="thick">
        <color rgb="FFFF66CC"/>
      </left>
      <right style="double">
        <color rgb="FFFF66CC"/>
      </right>
      <top style="thick">
        <color rgb="FFFF66CC"/>
      </top>
      <bottom style="dotted">
        <color auto="1"/>
      </bottom>
      <diagonal/>
    </border>
    <border>
      <left/>
      <right/>
      <top/>
      <bottom style="dotted">
        <color auto="1"/>
      </bottom>
      <diagonal/>
    </border>
    <border>
      <left style="thick">
        <color rgb="FFFF66CC"/>
      </left>
      <right style="thick">
        <color rgb="FFFF66CC"/>
      </right>
      <top style="thick">
        <color rgb="FFFF66CC"/>
      </top>
      <bottom style="dotted">
        <color auto="1"/>
      </bottom>
      <diagonal/>
    </border>
    <border>
      <left style="double">
        <color auto="1"/>
      </left>
      <right/>
      <top style="dotted">
        <color auto="1"/>
      </top>
      <bottom style="dotted">
        <color auto="1"/>
      </bottom>
      <diagonal/>
    </border>
    <border>
      <left style="thick">
        <color rgb="FF008000"/>
      </left>
      <right style="thick">
        <color rgb="FF008000"/>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top style="dotted">
        <color auto="1"/>
      </top>
      <bottom style="dotted">
        <color auto="1"/>
      </bottom>
      <diagonal/>
    </border>
    <border>
      <left style="thick">
        <color rgb="FF0000FF"/>
      </left>
      <right style="thick">
        <color rgb="FF0000FF"/>
      </right>
      <top style="dotted">
        <color auto="1"/>
      </top>
      <bottom style="dotted">
        <color auto="1"/>
      </bottom>
      <diagonal/>
    </border>
    <border>
      <left style="thick">
        <color rgb="FFFF66CC"/>
      </left>
      <right style="double">
        <color rgb="FFFF66CC"/>
      </right>
      <top style="dotted">
        <color auto="1"/>
      </top>
      <bottom style="dotted">
        <color auto="1"/>
      </bottom>
      <diagonal/>
    </border>
    <border>
      <left/>
      <right/>
      <top style="dotted">
        <color auto="1"/>
      </top>
      <bottom style="dotted">
        <color auto="1"/>
      </bottom>
      <diagonal/>
    </border>
    <border>
      <left style="thick">
        <color rgb="FFFF66CC"/>
      </left>
      <right style="thick">
        <color rgb="FFFF66CC"/>
      </right>
      <top style="dotted">
        <color auto="1"/>
      </top>
      <bottom style="dotted">
        <color auto="1"/>
      </bottom>
      <diagonal/>
    </border>
    <border>
      <left style="thin">
        <color rgb="FF000000"/>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thin">
        <color auto="1"/>
      </right>
      <top/>
      <bottom style="medium">
        <color auto="1"/>
      </bottom>
      <diagonal/>
    </border>
    <border>
      <left/>
      <right/>
      <top/>
      <bottom style="medium">
        <color auto="1"/>
      </bottom>
      <diagonal/>
    </border>
    <border>
      <left style="dotted">
        <color auto="1"/>
      </left>
      <right style="double">
        <color auto="1"/>
      </right>
      <top/>
      <bottom style="medium">
        <color auto="1"/>
      </bottom>
      <diagonal/>
    </border>
    <border>
      <left style="double">
        <color auto="1"/>
      </left>
      <right/>
      <top style="dotted">
        <color auto="1"/>
      </top>
      <bottom style="medium">
        <color auto="1"/>
      </bottom>
      <diagonal/>
    </border>
    <border>
      <left style="thick">
        <color rgb="FF008000"/>
      </left>
      <right style="thick">
        <color rgb="FF008000"/>
      </right>
      <top style="dotted">
        <color auto="1"/>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medium">
        <color auto="1"/>
      </bottom>
      <diagonal/>
    </border>
    <border>
      <left style="thin">
        <color auto="1"/>
      </left>
      <right/>
      <top style="dotted">
        <color auto="1"/>
      </top>
      <bottom style="medium">
        <color auto="1"/>
      </bottom>
      <diagonal/>
    </border>
    <border>
      <left style="thick">
        <color rgb="FF0000FF"/>
      </left>
      <right style="thick">
        <color rgb="FF0000FF"/>
      </right>
      <top style="dotted">
        <color auto="1"/>
      </top>
      <bottom style="medium">
        <color auto="1"/>
      </bottom>
      <diagonal/>
    </border>
    <border>
      <left style="thick">
        <color rgb="FFFF66CC"/>
      </left>
      <right style="double">
        <color rgb="FFFF66CC"/>
      </right>
      <top style="dotted">
        <color auto="1"/>
      </top>
      <bottom style="medium">
        <color auto="1"/>
      </bottom>
      <diagonal/>
    </border>
    <border>
      <left/>
      <right/>
      <top style="dotted">
        <color auto="1"/>
      </top>
      <bottom style="medium">
        <color auto="1"/>
      </bottom>
      <diagonal/>
    </border>
    <border>
      <left style="thick">
        <color rgb="FFFF66CC"/>
      </left>
      <right style="thick">
        <color rgb="FFFF66CC"/>
      </right>
      <top style="dotted">
        <color auto="1"/>
      </top>
      <bottom style="medium">
        <color auto="1"/>
      </bottom>
      <diagonal/>
    </border>
    <border>
      <left style="dotted">
        <color auto="1"/>
      </left>
      <right style="thin">
        <color auto="1"/>
      </right>
      <top style="dotted">
        <color auto="1"/>
      </top>
      <bottom style="dotted">
        <color auto="1"/>
      </bottom>
      <diagonal/>
    </border>
    <border>
      <left style="dotted">
        <color auto="1"/>
      </left>
      <right style="double">
        <color auto="1"/>
      </right>
      <top style="dotted">
        <color auto="1"/>
      </top>
      <bottom style="dotted">
        <color auto="1"/>
      </bottom>
      <diagonal/>
    </border>
    <border>
      <left style="double">
        <color auto="1"/>
      </left>
      <right/>
      <top style="dotted">
        <color auto="1"/>
      </top>
      <bottom/>
      <diagonal/>
    </border>
    <border>
      <left style="thick">
        <color rgb="FF008000"/>
      </left>
      <right style="thick">
        <color rgb="FF008000"/>
      </right>
      <top style="dotted">
        <color auto="1"/>
      </top>
      <bottom/>
      <diagonal/>
    </border>
    <border>
      <left style="thin">
        <color auto="1"/>
      </left>
      <right style="dotted">
        <color auto="1"/>
      </right>
      <top style="dotted">
        <color auto="1"/>
      </top>
      <bottom/>
      <diagonal/>
    </border>
    <border>
      <left style="thin">
        <color auto="1"/>
      </left>
      <right/>
      <top style="dotted">
        <color auto="1"/>
      </top>
      <bottom/>
      <diagonal/>
    </border>
    <border>
      <left style="thick">
        <color rgb="FF0000FF"/>
      </left>
      <right style="thick">
        <color rgb="FF0000FF"/>
      </right>
      <top style="dotted">
        <color auto="1"/>
      </top>
      <bottom/>
      <diagonal/>
    </border>
    <border>
      <left style="thick">
        <color rgb="FFFF66CC"/>
      </left>
      <right style="double">
        <color rgb="FFFF66CC"/>
      </right>
      <top style="dotted">
        <color auto="1"/>
      </top>
      <bottom/>
      <diagonal/>
    </border>
    <border>
      <left/>
      <right/>
      <top style="dotted">
        <color auto="1"/>
      </top>
      <bottom/>
      <diagonal/>
    </border>
    <border>
      <left style="thick">
        <color rgb="FFFF66CC"/>
      </left>
      <right style="thick">
        <color rgb="FFFF66CC"/>
      </right>
      <top style="dotted">
        <color auto="1"/>
      </top>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right/>
      <top style="thin">
        <color auto="1"/>
      </top>
      <bottom style="thin">
        <color auto="1"/>
      </bottom>
      <diagonal/>
    </border>
    <border>
      <left style="double">
        <color auto="1"/>
      </left>
      <right/>
      <top style="thin">
        <color auto="1"/>
      </top>
      <bottom style="thin">
        <color auto="1"/>
      </bottom>
      <diagonal/>
    </border>
    <border>
      <left style="thick">
        <color rgb="FF008000"/>
      </left>
      <right style="thick">
        <color rgb="FF008000"/>
      </right>
      <top style="thin">
        <color auto="1"/>
      </top>
      <bottom style="thin">
        <color auto="1"/>
      </bottom>
      <diagonal/>
    </border>
    <border>
      <left style="thick">
        <color rgb="FF0000FF"/>
      </left>
      <right style="thick">
        <color rgb="FF0000FF"/>
      </right>
      <top style="thin">
        <color auto="1"/>
      </top>
      <bottom style="thin">
        <color auto="1"/>
      </bottom>
      <diagonal/>
    </border>
    <border>
      <left style="thick">
        <color rgb="FFFF66CC"/>
      </left>
      <right style="double">
        <color rgb="FFFF66CC"/>
      </right>
      <top style="thin">
        <color auto="1"/>
      </top>
      <bottom style="thin">
        <color auto="1"/>
      </bottom>
      <diagonal/>
    </border>
    <border>
      <left style="thick">
        <color rgb="FFFF66CC"/>
      </left>
      <right style="thick">
        <color rgb="FFFF66CC"/>
      </right>
      <top style="thin">
        <color auto="1"/>
      </top>
      <bottom style="thin">
        <color auto="1"/>
      </bottom>
      <diagonal/>
    </border>
    <border>
      <left style="thin">
        <color auto="1"/>
      </left>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auto="1"/>
      </top>
      <bottom style="thin">
        <color auto="1"/>
      </bottom>
      <diagonal/>
    </border>
    <border>
      <left style="dotted">
        <color auto="1"/>
      </left>
      <right style="double">
        <color auto="1"/>
      </right>
      <top style="dotted">
        <color auto="1"/>
      </top>
      <bottom style="thin">
        <color auto="1"/>
      </bottom>
      <diagonal/>
    </border>
    <border>
      <left style="double">
        <color auto="1"/>
      </left>
      <right/>
      <top style="dotted">
        <color auto="1"/>
      </top>
      <bottom style="thin">
        <color auto="1"/>
      </bottom>
      <diagonal/>
    </border>
    <border>
      <left style="thick">
        <color rgb="FF008000"/>
      </left>
      <right style="thick">
        <color rgb="FF008000"/>
      </right>
      <top style="dotted">
        <color auto="1"/>
      </top>
      <bottom style="thin">
        <color auto="1"/>
      </bottom>
      <diagonal/>
    </border>
    <border>
      <left style="thick">
        <color rgb="FF0000FF"/>
      </left>
      <right style="thick">
        <color rgb="FF0000FF"/>
      </right>
      <top style="dotted">
        <color auto="1"/>
      </top>
      <bottom style="thin">
        <color auto="1"/>
      </bottom>
      <diagonal/>
    </border>
    <border>
      <left style="thick">
        <color rgb="FFFF66CC"/>
      </left>
      <right style="double">
        <color rgb="FFFF66CC"/>
      </right>
      <top style="dotted">
        <color auto="1"/>
      </top>
      <bottom style="thin">
        <color auto="1"/>
      </bottom>
      <diagonal/>
    </border>
    <border>
      <left style="thick">
        <color rgb="FFFF66CC"/>
      </left>
      <right style="thick">
        <color rgb="FFFF66CC"/>
      </right>
      <top style="dotted">
        <color auto="1"/>
      </top>
      <bottom style="thin">
        <color auto="1"/>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bottom/>
      <diagonal/>
    </border>
    <border>
      <left style="double">
        <color auto="1"/>
      </left>
      <right/>
      <top style="thin">
        <color auto="1"/>
      </top>
      <bottom/>
      <diagonal/>
    </border>
    <border>
      <left style="double">
        <color auto="1"/>
      </left>
      <right/>
      <top/>
      <bottom/>
      <diagonal/>
    </border>
    <border>
      <left style="dotted">
        <color auto="1"/>
      </left>
      <right style="dotted">
        <color auto="1"/>
      </right>
      <top/>
      <bottom/>
      <diagonal/>
    </border>
    <border>
      <left style="dotted">
        <color auto="1"/>
      </left>
      <right style="double">
        <color auto="1"/>
      </right>
      <top/>
      <bottom style="thin">
        <color auto="1"/>
      </bottom>
      <diagonal/>
    </border>
    <border>
      <left style="double">
        <color auto="1"/>
      </left>
      <right/>
      <top/>
      <bottom style="thin">
        <color auto="1"/>
      </bottom>
      <diagonal/>
    </border>
    <border>
      <left style="dotted">
        <color auto="1"/>
      </left>
      <right style="dotted">
        <color auto="1"/>
      </right>
      <top/>
      <bottom style="thin">
        <color auto="1"/>
      </bottom>
      <diagonal/>
    </border>
    <border>
      <left style="dotted">
        <color auto="1"/>
      </left>
      <right/>
      <top style="thin">
        <color auto="1"/>
      </top>
      <bottom/>
      <diagonal/>
    </border>
    <border>
      <left style="dotted">
        <color auto="1"/>
      </left>
      <right style="double">
        <color auto="1"/>
      </right>
      <top/>
      <bottom style="dotted">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bottom/>
      <diagonal/>
    </border>
    <border>
      <left style="dotted">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medium">
        <color auto="1"/>
      </bottom>
      <diagonal/>
    </border>
    <border>
      <left style="dotted">
        <color auto="1"/>
      </left>
      <right/>
      <top/>
      <bottom style="medium">
        <color auto="1"/>
      </bottom>
      <diagonal/>
    </border>
    <border>
      <left style="double">
        <color auto="1"/>
      </left>
      <right style="thin">
        <color auto="1"/>
      </right>
      <top/>
      <bottom style="medium">
        <color auto="1"/>
      </bottom>
      <diagonal/>
    </border>
    <border>
      <left style="dotted">
        <color auto="1"/>
      </left>
      <right style="thin">
        <color auto="1"/>
      </right>
      <top style="dotted">
        <color auto="1"/>
      </top>
      <bottom style="medium">
        <color auto="1"/>
      </bottom>
      <diagonal/>
    </border>
    <border>
      <left style="dotted">
        <color auto="1"/>
      </left>
      <right style="double">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style="thin">
        <color auto="1"/>
      </right>
      <top style="dotted">
        <color auto="1"/>
      </top>
      <bottom style="medium">
        <color auto="1"/>
      </bottom>
      <diagonal/>
    </border>
    <border>
      <left style="dotted">
        <color auto="1"/>
      </left>
      <right style="thin">
        <color auto="1"/>
      </right>
      <top style="dotted">
        <color auto="1"/>
      </top>
      <bottom/>
      <diagonal/>
    </border>
    <border>
      <left style="dotted">
        <color auto="1"/>
      </left>
      <right style="double">
        <color auto="1"/>
      </right>
      <top style="dotted">
        <color auto="1"/>
      </top>
      <bottom/>
      <diagonal/>
    </border>
    <border>
      <left style="double">
        <color auto="1"/>
      </left>
      <right style="thin">
        <color auto="1"/>
      </right>
      <top style="dotted">
        <color auto="1"/>
      </top>
      <bottom style="dotted">
        <color auto="1"/>
      </bottom>
      <diagonal/>
    </border>
    <border>
      <left style="double">
        <color auto="1"/>
      </left>
      <right style="thin">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style="dotted">
        <color auto="1"/>
      </bottom>
      <diagonal/>
    </border>
    <border>
      <left/>
      <right style="dotted">
        <color auto="1"/>
      </right>
      <top style="thin">
        <color auto="1"/>
      </top>
      <bottom style="dotted">
        <color auto="1"/>
      </bottom>
      <diagonal/>
    </border>
    <border>
      <left/>
      <right style="thin">
        <color auto="1"/>
      </right>
      <top/>
      <bottom style="medium">
        <color auto="1"/>
      </bottom>
      <diagonal/>
    </border>
    <border>
      <left/>
      <right style="dotted">
        <color auto="1"/>
      </right>
      <top/>
      <bottom style="medium">
        <color auto="1"/>
      </bottom>
      <diagonal/>
    </border>
    <border>
      <left style="thin">
        <color auto="1"/>
      </left>
      <right style="thin">
        <color auto="1"/>
      </right>
      <top style="thin">
        <color auto="1"/>
      </top>
      <bottom style="medium">
        <color auto="1"/>
      </bottom>
      <diagonal/>
    </border>
    <border>
      <left/>
      <right/>
      <top style="medium">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bottom style="medium">
        <color auto="1"/>
      </bottom>
      <diagonal/>
    </border>
    <border>
      <left style="thin">
        <color auto="1"/>
      </left>
      <right style="double">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medium">
        <color auto="1"/>
      </top>
      <bottom style="dotted">
        <color auto="1"/>
      </bottom>
      <diagonal/>
    </border>
    <border>
      <left style="thin">
        <color auto="1"/>
      </left>
      <right style="double">
        <color auto="1"/>
      </right>
      <top style="medium">
        <color auto="1"/>
      </top>
      <bottom style="dotted">
        <color auto="1"/>
      </bottom>
      <diagonal/>
    </border>
    <border>
      <left style="double">
        <color auto="1"/>
      </left>
      <right/>
      <top style="medium">
        <color auto="1"/>
      </top>
      <bottom style="dotted">
        <color auto="1"/>
      </bottom>
      <diagonal/>
    </border>
    <border>
      <left style="dotted">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double">
        <color auto="1"/>
      </right>
      <top style="dotted">
        <color auto="1"/>
      </top>
      <bottom style="dotted">
        <color auto="1"/>
      </bottom>
      <diagonal/>
    </border>
    <border>
      <left style="thin">
        <color auto="1"/>
      </left>
      <right style="double">
        <color auto="1"/>
      </right>
      <top style="dotted">
        <color auto="1"/>
      </top>
      <bottom style="thin">
        <color auto="1"/>
      </bottom>
      <diagonal/>
    </border>
    <border>
      <left style="thin">
        <color auto="1"/>
      </left>
      <right style="double">
        <color auto="1"/>
      </right>
      <top style="thin">
        <color auto="1"/>
      </top>
      <bottom style="dotted">
        <color auto="1"/>
      </bottom>
      <diagonal/>
    </border>
    <border>
      <left style="double">
        <color auto="1"/>
      </left>
      <right/>
      <top style="thin">
        <color auto="1"/>
      </top>
      <bottom style="dotted">
        <color auto="1"/>
      </bottom>
      <diagonal/>
    </border>
    <border>
      <left style="thin">
        <color auto="1"/>
      </left>
      <right style="thin">
        <color auto="1"/>
      </right>
      <top style="thin">
        <color auto="1"/>
      </top>
      <bottom style="dotted">
        <color auto="1"/>
      </bottom>
      <diagonal/>
    </border>
    <border>
      <left/>
      <right/>
      <top style="thin">
        <color auto="1"/>
      </top>
      <bottom style="dotted">
        <color auto="1"/>
      </bottom>
      <diagonal/>
    </border>
    <border>
      <left style="thin">
        <color auto="1"/>
      </left>
      <right style="double">
        <color auto="1"/>
      </right>
      <top/>
      <bottom style="dotted">
        <color auto="1"/>
      </bottom>
      <diagonal/>
    </border>
    <border>
      <left style="thin">
        <color auto="1"/>
      </left>
      <right style="double">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s>
  <cellStyleXfs count="1">
    <xf numFmtId="0" fontId="0" fillId="0" borderId="0"/>
  </cellStyleXfs>
  <cellXfs count="905">
    <xf numFmtId="0" fontId="0" fillId="0" borderId="0" xfId="0" applyFont="1" applyAlignment="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176" fontId="1" fillId="2" borderId="1" xfId="0" applyNumberFormat="1" applyFont="1" applyFill="1" applyBorder="1" applyAlignment="1">
      <alignment horizontal="center" vertical="center"/>
    </xf>
    <xf numFmtId="177" fontId="1" fillId="2" borderId="1" xfId="0" applyNumberFormat="1" applyFont="1" applyFill="1" applyBorder="1" applyAlignment="1">
      <alignment vertical="center"/>
    </xf>
    <xf numFmtId="0" fontId="2" fillId="2" borderId="1" xfId="0" applyFont="1" applyFill="1" applyBorder="1" applyAlignment="1">
      <alignment vertical="center"/>
    </xf>
    <xf numFmtId="178" fontId="1" fillId="2" borderId="1" xfId="0" applyNumberFormat="1" applyFont="1" applyFill="1" applyBorder="1" applyAlignment="1">
      <alignment vertical="center"/>
    </xf>
    <xf numFmtId="179" fontId="1" fillId="2" borderId="1" xfId="0" applyNumberFormat="1" applyFont="1" applyFill="1" applyBorder="1" applyAlignment="1">
      <alignment vertical="center"/>
    </xf>
    <xf numFmtId="180" fontId="1" fillId="2" borderId="1" xfId="0" applyNumberFormat="1" applyFont="1" applyFill="1" applyBorder="1" applyAlignment="1">
      <alignment vertical="center"/>
    </xf>
    <xf numFmtId="0" fontId="1" fillId="2" borderId="1" xfId="0" applyFont="1" applyFill="1" applyBorder="1" applyAlignment="1">
      <alignment vertical="center"/>
    </xf>
    <xf numFmtId="0" fontId="3" fillId="0" borderId="0" xfId="0" applyFont="1"/>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xf>
    <xf numFmtId="176" fontId="1" fillId="2" borderId="2" xfId="0" applyNumberFormat="1" applyFont="1" applyFill="1" applyBorder="1" applyAlignment="1">
      <alignment horizontal="center" vertical="center"/>
    </xf>
    <xf numFmtId="0" fontId="6" fillId="2" borderId="1" xfId="0" applyFont="1" applyFill="1" applyBorder="1" applyAlignment="1">
      <alignment vertical="center"/>
    </xf>
    <xf numFmtId="177" fontId="9" fillId="9" borderId="18" xfId="0" applyNumberFormat="1" applyFont="1" applyFill="1" applyBorder="1" applyAlignment="1">
      <alignment horizontal="center" vertical="center"/>
    </xf>
    <xf numFmtId="176" fontId="9" fillId="2" borderId="24" xfId="0" applyNumberFormat="1" applyFont="1" applyFill="1" applyBorder="1" applyAlignment="1">
      <alignment horizontal="center" vertical="center"/>
    </xf>
    <xf numFmtId="0" fontId="10" fillId="2" borderId="2" xfId="0" applyFont="1" applyFill="1" applyBorder="1" applyAlignment="1">
      <alignment horizontal="center" vertical="center"/>
    </xf>
    <xf numFmtId="177" fontId="9" fillId="2" borderId="20" xfId="0" applyNumberFormat="1" applyFont="1" applyFill="1" applyBorder="1" applyAlignment="1">
      <alignment vertical="center"/>
    </xf>
    <xf numFmtId="179" fontId="9" fillId="2" borderId="9" xfId="0" applyNumberFormat="1" applyFont="1" applyFill="1" applyBorder="1" applyAlignment="1">
      <alignment vertical="center"/>
    </xf>
    <xf numFmtId="177" fontId="9" fillId="2" borderId="29" xfId="0" applyNumberFormat="1" applyFont="1" applyFill="1" applyBorder="1" applyAlignment="1">
      <alignment vertical="center"/>
    </xf>
    <xf numFmtId="177" fontId="9" fillId="2" borderId="6" xfId="0" applyNumberFormat="1" applyFont="1" applyFill="1" applyBorder="1" applyAlignment="1">
      <alignment vertical="center"/>
    </xf>
    <xf numFmtId="178" fontId="9" fillId="2" borderId="6" xfId="0" applyNumberFormat="1" applyFont="1" applyFill="1" applyBorder="1" applyAlignment="1">
      <alignment vertical="center"/>
    </xf>
    <xf numFmtId="179" fontId="9" fillId="2" borderId="24" xfId="0" applyNumberFormat="1" applyFont="1" applyFill="1" applyBorder="1" applyAlignment="1">
      <alignment vertical="center"/>
    </xf>
    <xf numFmtId="0" fontId="10" fillId="2" borderId="24" xfId="0" applyFont="1" applyFill="1" applyBorder="1" applyAlignment="1">
      <alignment vertical="center" wrapText="1"/>
    </xf>
    <xf numFmtId="0" fontId="10" fillId="2" borderId="6" xfId="0" applyFont="1" applyFill="1" applyBorder="1" applyAlignment="1">
      <alignment horizontal="center" vertical="center"/>
    </xf>
    <xf numFmtId="0" fontId="10" fillId="2" borderId="24" xfId="0" applyFont="1" applyFill="1" applyBorder="1" applyAlignment="1">
      <alignment horizontal="center" vertical="center"/>
    </xf>
    <xf numFmtId="0" fontId="12" fillId="2" borderId="1" xfId="0" applyFont="1" applyFill="1" applyBorder="1"/>
    <xf numFmtId="177" fontId="9" fillId="2" borderId="24" xfId="0" applyNumberFormat="1" applyFont="1" applyFill="1" applyBorder="1" applyAlignment="1">
      <alignment vertical="center"/>
    </xf>
    <xf numFmtId="0" fontId="10" fillId="2" borderId="21" xfId="0" applyFont="1" applyFill="1" applyBorder="1" applyAlignment="1">
      <alignment horizontal="left" vertical="center" wrapText="1"/>
    </xf>
    <xf numFmtId="0" fontId="11" fillId="2" borderId="28" xfId="0" applyFont="1" applyFill="1" applyBorder="1" applyAlignment="1">
      <alignment horizontal="left" vertical="center"/>
    </xf>
    <xf numFmtId="177" fontId="9" fillId="2" borderId="32" xfId="0" applyNumberFormat="1" applyFont="1" applyFill="1" applyBorder="1" applyAlignment="1">
      <alignment horizontal="right" vertical="center"/>
    </xf>
    <xf numFmtId="177" fontId="9" fillId="2" borderId="24" xfId="0" applyNumberFormat="1" applyFont="1" applyFill="1" applyBorder="1" applyAlignment="1">
      <alignment horizontal="right" vertical="center"/>
    </xf>
    <xf numFmtId="180" fontId="9" fillId="2" borderId="24" xfId="0" applyNumberFormat="1" applyFont="1" applyFill="1" applyBorder="1" applyAlignment="1">
      <alignment vertical="center"/>
    </xf>
    <xf numFmtId="0" fontId="10" fillId="2" borderId="9" xfId="0" applyFont="1" applyFill="1" applyBorder="1" applyAlignment="1">
      <alignment horizontal="left" vertical="center" wrapText="1"/>
    </xf>
    <xf numFmtId="0" fontId="14" fillId="2" borderId="20" xfId="0" applyFont="1" applyFill="1" applyBorder="1" applyAlignment="1">
      <alignment horizontal="left" vertical="center"/>
    </xf>
    <xf numFmtId="0" fontId="2" fillId="2" borderId="6" xfId="0" applyFont="1" applyFill="1" applyBorder="1" applyAlignment="1">
      <alignment vertical="center" wrapText="1"/>
    </xf>
    <xf numFmtId="177" fontId="1" fillId="2" borderId="24" xfId="0" applyNumberFormat="1" applyFont="1" applyFill="1" applyBorder="1" applyAlignment="1">
      <alignment vertical="center"/>
    </xf>
    <xf numFmtId="0" fontId="2" fillId="2" borderId="24" xfId="0" applyFont="1" applyFill="1" applyBorder="1" applyAlignment="1">
      <alignment vertical="center"/>
    </xf>
    <xf numFmtId="179" fontId="1" fillId="2" borderId="24" xfId="0" applyNumberFormat="1" applyFont="1" applyFill="1" applyBorder="1" applyAlignment="1">
      <alignment vertical="center"/>
    </xf>
    <xf numFmtId="0" fontId="2" fillId="2" borderId="9" xfId="0" applyFont="1" applyFill="1" applyBorder="1" applyAlignment="1">
      <alignment vertical="center"/>
    </xf>
    <xf numFmtId="180" fontId="1" fillId="2" borderId="24" xfId="0" applyNumberFormat="1" applyFont="1" applyFill="1" applyBorder="1" applyAlignment="1">
      <alignment vertical="center"/>
    </xf>
    <xf numFmtId="0" fontId="11" fillId="2" borderId="36" xfId="0" applyFont="1" applyFill="1" applyBorder="1" applyAlignment="1">
      <alignment horizontal="left" vertical="center"/>
    </xf>
    <xf numFmtId="0" fontId="15" fillId="2" borderId="1" xfId="0" applyFont="1" applyFill="1" applyBorder="1"/>
    <xf numFmtId="0" fontId="9" fillId="2" borderId="38" xfId="0" applyFont="1" applyFill="1" applyBorder="1" applyAlignment="1">
      <alignment horizontal="center" vertical="center" wrapText="1"/>
    </xf>
    <xf numFmtId="177" fontId="9" fillId="2" borderId="9" xfId="0" applyNumberFormat="1" applyFont="1" applyFill="1" applyBorder="1" applyAlignment="1">
      <alignment vertical="center"/>
    </xf>
    <xf numFmtId="178" fontId="9" fillId="2" borderId="24" xfId="0" applyNumberFormat="1" applyFont="1" applyFill="1" applyBorder="1" applyAlignment="1">
      <alignment horizontal="right" vertical="center"/>
    </xf>
    <xf numFmtId="179" fontId="9" fillId="2" borderId="24" xfId="0" applyNumberFormat="1" applyFont="1" applyFill="1" applyBorder="1" applyAlignment="1">
      <alignment horizontal="right" vertical="center"/>
    </xf>
    <xf numFmtId="180" fontId="9" fillId="2" borderId="24" xfId="0" applyNumberFormat="1" applyFont="1" applyFill="1" applyBorder="1" applyAlignment="1">
      <alignment horizontal="right" vertical="center"/>
    </xf>
    <xf numFmtId="0" fontId="11" fillId="2" borderId="20" xfId="0" applyFont="1" applyFill="1" applyBorder="1" applyAlignment="1">
      <alignment horizontal="left" vertical="center"/>
    </xf>
    <xf numFmtId="0" fontId="10" fillId="2" borderId="24" xfId="0" applyFont="1" applyFill="1" applyBorder="1" applyAlignment="1"/>
    <xf numFmtId="0" fontId="10" fillId="2" borderId="24" xfId="0" applyFont="1" applyFill="1" applyBorder="1" applyAlignment="1">
      <alignment vertical="center"/>
    </xf>
    <xf numFmtId="0" fontId="1" fillId="3" borderId="1" xfId="0" applyFont="1" applyFill="1" applyBorder="1"/>
    <xf numFmtId="0" fontId="1" fillId="2" borderId="3" xfId="0" applyFont="1" applyFill="1" applyBorder="1"/>
    <xf numFmtId="0" fontId="10" fillId="2" borderId="24" xfId="0" applyFont="1" applyFill="1" applyBorder="1" applyAlignment="1">
      <alignment horizontal="left" vertical="center" wrapText="1"/>
    </xf>
    <xf numFmtId="178" fontId="9" fillId="2" borderId="24" xfId="0" applyNumberFormat="1" applyFont="1" applyFill="1" applyBorder="1" applyAlignment="1">
      <alignment vertical="center"/>
    </xf>
    <xf numFmtId="0" fontId="9" fillId="2" borderId="24" xfId="0" applyFont="1" applyFill="1" applyBorder="1" applyAlignment="1">
      <alignment horizontal="left" vertical="center" wrapText="1"/>
    </xf>
    <xf numFmtId="0" fontId="9" fillId="2" borderId="20" xfId="0" applyFont="1" applyFill="1" applyBorder="1" applyAlignment="1">
      <alignment horizontal="center" vertical="center"/>
    </xf>
    <xf numFmtId="0" fontId="11" fillId="2" borderId="24" xfId="0" applyFont="1" applyFill="1" applyBorder="1" applyAlignment="1">
      <alignment horizontal="left" vertical="center"/>
    </xf>
    <xf numFmtId="0" fontId="10" fillId="2" borderId="24" xfId="0" applyFont="1" applyFill="1" applyBorder="1"/>
    <xf numFmtId="0" fontId="9" fillId="2" borderId="37"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3" xfId="0" applyFont="1" applyFill="1" applyBorder="1"/>
    <xf numFmtId="176" fontId="9" fillId="2" borderId="42" xfId="0" applyNumberFormat="1" applyFont="1" applyFill="1" applyBorder="1" applyAlignment="1">
      <alignment horizontal="center" vertical="center"/>
    </xf>
    <xf numFmtId="177" fontId="9" fillId="2" borderId="42" xfId="0" applyNumberFormat="1" applyFont="1" applyFill="1" applyBorder="1" applyAlignment="1">
      <alignment horizontal="center" vertical="center"/>
    </xf>
    <xf numFmtId="0" fontId="10" fillId="2" borderId="42" xfId="0" applyFont="1" applyFill="1" applyBorder="1" applyAlignment="1">
      <alignment vertical="center"/>
    </xf>
    <xf numFmtId="177" fontId="9" fillId="2" borderId="42" xfId="0" applyNumberFormat="1" applyFont="1" applyFill="1" applyBorder="1" applyAlignment="1">
      <alignment vertical="center"/>
    </xf>
    <xf numFmtId="178" fontId="9" fillId="2" borderId="42" xfId="0" applyNumberFormat="1" applyFont="1" applyFill="1" applyBorder="1" applyAlignment="1">
      <alignment vertical="center"/>
    </xf>
    <xf numFmtId="179" fontId="9" fillId="2" borderId="42" xfId="0" applyNumberFormat="1" applyFont="1" applyFill="1" applyBorder="1" applyAlignment="1">
      <alignment vertical="center"/>
    </xf>
    <xf numFmtId="180" fontId="9" fillId="2" borderId="42" xfId="0" applyNumberFormat="1" applyFont="1" applyFill="1" applyBorder="1" applyAlignment="1">
      <alignment vertical="center"/>
    </xf>
    <xf numFmtId="176" fontId="9" fillId="2" borderId="2"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10" fillId="2" borderId="2" xfId="0" applyFont="1" applyFill="1" applyBorder="1" applyAlignment="1">
      <alignment vertical="center"/>
    </xf>
    <xf numFmtId="177" fontId="9" fillId="2" borderId="2" xfId="0" applyNumberFormat="1" applyFont="1" applyFill="1" applyBorder="1" applyAlignment="1">
      <alignment vertical="center"/>
    </xf>
    <xf numFmtId="178" fontId="9" fillId="2" borderId="2" xfId="0" applyNumberFormat="1" applyFont="1" applyFill="1" applyBorder="1" applyAlignment="1">
      <alignment vertical="center"/>
    </xf>
    <xf numFmtId="179" fontId="9" fillId="2" borderId="2" xfId="0" applyNumberFormat="1" applyFont="1" applyFill="1" applyBorder="1" applyAlignment="1">
      <alignment vertical="center"/>
    </xf>
    <xf numFmtId="180" fontId="9" fillId="2" borderId="2" xfId="0" applyNumberFormat="1" applyFont="1" applyFill="1" applyBorder="1" applyAlignment="1">
      <alignment vertical="center"/>
    </xf>
    <xf numFmtId="176" fontId="1" fillId="2" borderId="42" xfId="0" applyNumberFormat="1" applyFont="1" applyFill="1" applyBorder="1" applyAlignment="1">
      <alignment horizontal="center" vertical="center"/>
    </xf>
    <xf numFmtId="176" fontId="9" fillId="2" borderId="33" xfId="0" applyNumberFormat="1" applyFont="1" applyFill="1" applyBorder="1" applyAlignment="1">
      <alignment horizontal="center" vertical="center"/>
    </xf>
    <xf numFmtId="176" fontId="9" fillId="2" borderId="41" xfId="0" applyNumberFormat="1" applyFont="1" applyFill="1" applyBorder="1" applyAlignment="1">
      <alignment horizontal="center" vertical="center"/>
    </xf>
    <xf numFmtId="0" fontId="11" fillId="2" borderId="38" xfId="0" applyFont="1" applyFill="1" applyBorder="1" applyAlignment="1">
      <alignment horizontal="left" vertical="center"/>
    </xf>
    <xf numFmtId="176" fontId="9" fillId="2" borderId="18" xfId="0" applyNumberFormat="1" applyFont="1" applyFill="1" applyBorder="1" applyAlignment="1">
      <alignment horizontal="center" vertical="center"/>
    </xf>
    <xf numFmtId="177" fontId="9" fillId="2" borderId="35" xfId="0" applyNumberFormat="1" applyFont="1" applyFill="1" applyBorder="1" applyAlignment="1">
      <alignment vertical="center"/>
    </xf>
    <xf numFmtId="0" fontId="10" fillId="2" borderId="18" xfId="0" applyFont="1" applyFill="1" applyBorder="1" applyAlignment="1">
      <alignment horizontal="left" vertical="center" wrapText="1"/>
    </xf>
    <xf numFmtId="177" fontId="9" fillId="2" borderId="18" xfId="0" applyNumberFormat="1" applyFont="1" applyFill="1" applyBorder="1" applyAlignment="1">
      <alignment vertical="center"/>
    </xf>
    <xf numFmtId="178" fontId="9" fillId="2" borderId="18" xfId="0" applyNumberFormat="1" applyFont="1" applyFill="1" applyBorder="1" applyAlignment="1">
      <alignment vertical="center"/>
    </xf>
    <xf numFmtId="177" fontId="9" fillId="2" borderId="38" xfId="0" applyNumberFormat="1" applyFont="1" applyFill="1" applyBorder="1" applyAlignment="1">
      <alignment vertical="center"/>
    </xf>
    <xf numFmtId="179" fontId="9" fillId="2" borderId="35" xfId="0" applyNumberFormat="1" applyFont="1" applyFill="1" applyBorder="1" applyAlignment="1">
      <alignment vertical="center"/>
    </xf>
    <xf numFmtId="179" fontId="9" fillId="2" borderId="18" xfId="0" applyNumberFormat="1" applyFont="1" applyFill="1" applyBorder="1" applyAlignment="1">
      <alignment vertical="center"/>
    </xf>
    <xf numFmtId="180" fontId="9" fillId="2" borderId="18" xfId="0" applyNumberFormat="1" applyFont="1" applyFill="1" applyBorder="1" applyAlignment="1">
      <alignment vertical="center"/>
    </xf>
    <xf numFmtId="0" fontId="10" fillId="2" borderId="40" xfId="0" applyFont="1" applyFill="1" applyBorder="1" applyAlignment="1">
      <alignment horizontal="left" vertical="center" wrapText="1"/>
    </xf>
    <xf numFmtId="177" fontId="9" fillId="2" borderId="45" xfId="0" applyNumberFormat="1" applyFont="1" applyFill="1" applyBorder="1" applyAlignment="1">
      <alignment horizontal="center" vertical="center"/>
    </xf>
    <xf numFmtId="177" fontId="9" fillId="2" borderId="26" xfId="0" applyNumberFormat="1" applyFont="1" applyFill="1" applyBorder="1" applyAlignment="1">
      <alignment horizontal="center" vertical="center"/>
    </xf>
    <xf numFmtId="178" fontId="9" fillId="2" borderId="45" xfId="0" applyNumberFormat="1" applyFont="1" applyFill="1" applyBorder="1" applyAlignment="1">
      <alignment horizontal="center" vertical="center"/>
    </xf>
    <xf numFmtId="177" fontId="9" fillId="2" borderId="23" xfId="0" applyNumberFormat="1" applyFont="1" applyFill="1" applyBorder="1" applyAlignment="1">
      <alignment horizontal="center" vertical="center"/>
    </xf>
    <xf numFmtId="179" fontId="9" fillId="2" borderId="46" xfId="0" applyNumberFormat="1" applyFont="1" applyFill="1" applyBorder="1" applyAlignment="1">
      <alignment vertical="center"/>
    </xf>
    <xf numFmtId="0" fontId="10" fillId="2" borderId="45" xfId="0" applyFont="1" applyFill="1" applyBorder="1" applyAlignment="1">
      <alignment horizontal="center" vertical="center"/>
    </xf>
    <xf numFmtId="180" fontId="9" fillId="2" borderId="47" xfId="0" applyNumberFormat="1" applyFont="1" applyFill="1" applyBorder="1" applyAlignment="1">
      <alignment vertical="center"/>
    </xf>
    <xf numFmtId="0" fontId="10" fillId="2" borderId="48" xfId="0" applyFont="1" applyFill="1" applyBorder="1" applyAlignment="1">
      <alignment horizontal="center" vertical="center"/>
    </xf>
    <xf numFmtId="176" fontId="9" fillId="2" borderId="37" xfId="0" applyNumberFormat="1" applyFont="1" applyFill="1" applyBorder="1" applyAlignment="1">
      <alignment horizontal="center" vertical="center"/>
    </xf>
    <xf numFmtId="176" fontId="9" fillId="2" borderId="49" xfId="0" applyNumberFormat="1" applyFont="1" applyFill="1" applyBorder="1" applyAlignment="1">
      <alignment horizontal="center" vertical="center"/>
    </xf>
    <xf numFmtId="176" fontId="9" fillId="2" borderId="50" xfId="0" applyNumberFormat="1" applyFont="1" applyFill="1" applyBorder="1" applyAlignment="1">
      <alignment horizontal="center" vertical="center"/>
    </xf>
    <xf numFmtId="176" fontId="9" fillId="2" borderId="32" xfId="0" applyNumberFormat="1" applyFont="1" applyFill="1" applyBorder="1" applyAlignment="1">
      <alignment horizontal="center" vertical="center"/>
    </xf>
    <xf numFmtId="176" fontId="9" fillId="2" borderId="58" xfId="0" applyNumberFormat="1" applyFont="1" applyFill="1" applyBorder="1" applyAlignment="1">
      <alignment horizontal="center" vertical="center"/>
    </xf>
    <xf numFmtId="176" fontId="9" fillId="2" borderId="59"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2" xfId="0" applyFont="1" applyFill="1" applyBorder="1" applyAlignment="1">
      <alignment horizontal="center" vertical="center"/>
    </xf>
    <xf numFmtId="0" fontId="2" fillId="2" borderId="24" xfId="0" applyFont="1" applyFill="1" applyBorder="1" applyAlignment="1">
      <alignment horizontal="center" vertical="center"/>
    </xf>
    <xf numFmtId="0" fontId="10" fillId="2" borderId="42" xfId="0" applyFont="1" applyFill="1" applyBorder="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10" fillId="2" borderId="2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1" fillId="2" borderId="43" xfId="0" applyFont="1" applyFill="1" applyBorder="1" applyAlignment="1">
      <alignment horizontal="left" vertical="center"/>
    </xf>
    <xf numFmtId="176" fontId="3" fillId="2" borderId="24"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2" borderId="24" xfId="0" applyNumberFormat="1" applyFont="1" applyFill="1" applyBorder="1" applyAlignment="1">
      <alignment vertical="center"/>
    </xf>
    <xf numFmtId="178" fontId="3" fillId="2" borderId="24" xfId="0" applyNumberFormat="1" applyFont="1" applyFill="1" applyBorder="1" applyAlignment="1">
      <alignment horizontal="center" vertical="center"/>
    </xf>
    <xf numFmtId="0" fontId="17" fillId="2" borderId="24" xfId="0" applyFont="1" applyFill="1" applyBorder="1" applyAlignment="1">
      <alignment horizontal="left" vertical="center" wrapText="1"/>
    </xf>
    <xf numFmtId="179" fontId="3" fillId="2" borderId="24" xfId="0" applyNumberFormat="1" applyFont="1" applyFill="1" applyBorder="1" applyAlignment="1">
      <alignment vertical="center"/>
    </xf>
    <xf numFmtId="2" fontId="3" fillId="2" borderId="24" xfId="0" applyNumberFormat="1" applyFont="1" applyFill="1" applyBorder="1" applyAlignment="1">
      <alignment vertical="center"/>
    </xf>
    <xf numFmtId="0" fontId="14" fillId="2" borderId="37" xfId="0" applyFont="1" applyFill="1" applyBorder="1" applyAlignment="1">
      <alignment horizontal="left" vertical="center"/>
    </xf>
    <xf numFmtId="0" fontId="11" fillId="11" borderId="20" xfId="0" applyFont="1" applyFill="1" applyBorder="1" applyAlignment="1">
      <alignment horizontal="left" vertical="center"/>
    </xf>
    <xf numFmtId="0" fontId="2" fillId="13" borderId="30" xfId="0" applyFont="1" applyFill="1" applyBorder="1" applyAlignment="1">
      <alignment horizontal="left" vertical="center" wrapText="1"/>
    </xf>
    <xf numFmtId="0" fontId="11" fillId="13" borderId="20" xfId="0" applyFont="1" applyFill="1" applyBorder="1" applyAlignment="1">
      <alignment horizontal="left" vertical="center"/>
    </xf>
    <xf numFmtId="176" fontId="9" fillId="13" borderId="24" xfId="0" applyNumberFormat="1" applyFont="1" applyFill="1" applyBorder="1" applyAlignment="1">
      <alignment horizontal="center" vertical="center"/>
    </xf>
    <xf numFmtId="176" fontId="9" fillId="13" borderId="33" xfId="0" applyNumberFormat="1" applyFont="1" applyFill="1" applyBorder="1" applyAlignment="1">
      <alignment horizontal="center" vertical="center"/>
    </xf>
    <xf numFmtId="177" fontId="9" fillId="13" borderId="9" xfId="0" applyNumberFormat="1" applyFont="1" applyFill="1" applyBorder="1" applyAlignment="1">
      <alignment vertical="center"/>
    </xf>
    <xf numFmtId="0" fontId="10" fillId="13" borderId="24" xfId="0" applyFont="1" applyFill="1" applyBorder="1" applyAlignment="1">
      <alignment horizontal="left" vertical="center" wrapText="1"/>
    </xf>
    <xf numFmtId="177" fontId="9" fillId="13" borderId="24" xfId="0" applyNumberFormat="1" applyFont="1" applyFill="1" applyBorder="1" applyAlignment="1">
      <alignment vertical="center"/>
    </xf>
    <xf numFmtId="178" fontId="9" fillId="13" borderId="24" xfId="0" applyNumberFormat="1" applyFont="1" applyFill="1" applyBorder="1" applyAlignment="1">
      <alignment vertical="center"/>
    </xf>
    <xf numFmtId="0" fontId="10" fillId="13" borderId="20" xfId="0" applyFont="1" applyFill="1" applyBorder="1" applyAlignment="1">
      <alignment horizontal="left" vertical="center" wrapText="1"/>
    </xf>
    <xf numFmtId="0" fontId="10" fillId="13" borderId="24" xfId="0" applyFont="1" applyFill="1" applyBorder="1" applyAlignment="1">
      <alignment vertical="center"/>
    </xf>
    <xf numFmtId="179" fontId="9" fillId="13" borderId="24" xfId="0" applyNumberFormat="1" applyFont="1" applyFill="1" applyBorder="1" applyAlignment="1">
      <alignment vertical="center"/>
    </xf>
    <xf numFmtId="0" fontId="10" fillId="13" borderId="24" xfId="0" applyFont="1" applyFill="1" applyBorder="1" applyAlignment="1">
      <alignment horizontal="center" vertical="center"/>
    </xf>
    <xf numFmtId="177" fontId="9" fillId="13" borderId="9" xfId="0" applyNumberFormat="1" applyFont="1" applyFill="1" applyBorder="1" applyAlignment="1">
      <alignment horizontal="right" vertical="center"/>
    </xf>
    <xf numFmtId="177" fontId="9" fillId="13" borderId="24" xfId="0" applyNumberFormat="1" applyFont="1" applyFill="1" applyBorder="1" applyAlignment="1">
      <alignment horizontal="right" vertical="center"/>
    </xf>
    <xf numFmtId="0" fontId="10" fillId="13" borderId="24" xfId="0" applyFont="1" applyFill="1" applyBorder="1" applyAlignment="1">
      <alignment horizontal="center" vertical="center" wrapText="1"/>
    </xf>
    <xf numFmtId="177" fontId="9" fillId="13" borderId="31" xfId="0" applyNumberFormat="1" applyFont="1" applyFill="1" applyBorder="1" applyAlignment="1">
      <alignment vertical="center"/>
    </xf>
    <xf numFmtId="177" fontId="9" fillId="11" borderId="24" xfId="0" applyNumberFormat="1" applyFont="1" applyFill="1" applyBorder="1" applyAlignment="1">
      <alignment horizontal="right" vertical="center"/>
    </xf>
    <xf numFmtId="0" fontId="10" fillId="13" borderId="24" xfId="0" applyFont="1" applyFill="1" applyBorder="1" applyAlignment="1">
      <alignment vertical="center" wrapText="1"/>
    </xf>
    <xf numFmtId="3" fontId="10" fillId="13" borderId="24" xfId="0" applyNumberFormat="1" applyFont="1" applyFill="1" applyBorder="1" applyAlignment="1">
      <alignment horizontal="center" vertical="center"/>
    </xf>
    <xf numFmtId="177" fontId="9" fillId="13" borderId="32" xfId="0" applyNumberFormat="1" applyFont="1" applyFill="1" applyBorder="1" applyAlignment="1">
      <alignment vertical="center"/>
    </xf>
    <xf numFmtId="178" fontId="9" fillId="13" borderId="24" xfId="0" applyNumberFormat="1" applyFont="1" applyFill="1" applyBorder="1" applyAlignment="1">
      <alignment horizontal="right" vertical="center"/>
    </xf>
    <xf numFmtId="179" fontId="9" fillId="13" borderId="24" xfId="0" applyNumberFormat="1" applyFont="1" applyFill="1" applyBorder="1" applyAlignment="1">
      <alignment horizontal="right" vertical="center"/>
    </xf>
    <xf numFmtId="180" fontId="9" fillId="13" borderId="24" xfId="0" applyNumberFormat="1" applyFont="1" applyFill="1" applyBorder="1" applyAlignment="1">
      <alignment vertical="center"/>
    </xf>
    <xf numFmtId="0" fontId="10" fillId="13" borderId="30" xfId="0" applyFont="1" applyFill="1" applyBorder="1" applyAlignment="1">
      <alignment vertical="center" wrapText="1"/>
    </xf>
    <xf numFmtId="0" fontId="10" fillId="13" borderId="33" xfId="0" applyFont="1" applyFill="1" applyBorder="1" applyAlignment="1">
      <alignment horizontal="center" vertical="center" wrapText="1"/>
    </xf>
    <xf numFmtId="0" fontId="10" fillId="13" borderId="33" xfId="0" applyFont="1" applyFill="1" applyBorder="1" applyAlignment="1">
      <alignment horizontal="center" vertical="center"/>
    </xf>
    <xf numFmtId="0" fontId="11" fillId="13" borderId="19" xfId="0" applyFont="1" applyFill="1" applyBorder="1" applyAlignment="1">
      <alignment horizontal="left" vertical="center"/>
    </xf>
    <xf numFmtId="0" fontId="10" fillId="13" borderId="35" xfId="0" applyFont="1" applyFill="1" applyBorder="1" applyAlignment="1">
      <alignment vertical="center" wrapText="1"/>
    </xf>
    <xf numFmtId="177" fontId="1" fillId="12" borderId="24" xfId="0" applyNumberFormat="1" applyFont="1" applyFill="1" applyBorder="1" applyAlignment="1">
      <alignment vertical="center"/>
    </xf>
    <xf numFmtId="0" fontId="2" fillId="12" borderId="24" xfId="0" applyFont="1" applyFill="1" applyBorder="1" applyAlignment="1">
      <alignment vertical="center" wrapText="1"/>
    </xf>
    <xf numFmtId="178" fontId="1" fillId="12" borderId="24" xfId="0" applyNumberFormat="1" applyFont="1" applyFill="1" applyBorder="1" applyAlignment="1">
      <alignment vertical="center"/>
    </xf>
    <xf numFmtId="0" fontId="11" fillId="13" borderId="28" xfId="0" applyFont="1" applyFill="1" applyBorder="1" applyAlignment="1">
      <alignment horizontal="left" vertical="center"/>
    </xf>
    <xf numFmtId="0" fontId="2" fillId="11" borderId="24" xfId="0" applyFont="1" applyFill="1" applyBorder="1" applyAlignment="1">
      <alignment horizontal="left" vertical="center" wrapText="1"/>
    </xf>
    <xf numFmtId="177" fontId="1" fillId="13" borderId="24" xfId="0" applyNumberFormat="1" applyFont="1" applyFill="1" applyBorder="1" applyAlignment="1">
      <alignment horizontal="right" vertical="center"/>
    </xf>
    <xf numFmtId="179" fontId="1" fillId="13" borderId="24" xfId="0" applyNumberFormat="1" applyFont="1" applyFill="1" applyBorder="1" applyAlignment="1">
      <alignment horizontal="right" vertical="center"/>
    </xf>
    <xf numFmtId="180" fontId="9" fillId="13" borderId="24" xfId="0" applyNumberFormat="1" applyFont="1" applyFill="1" applyBorder="1" applyAlignment="1">
      <alignment horizontal="right" vertical="center"/>
    </xf>
    <xf numFmtId="0" fontId="11" fillId="13" borderId="24" xfId="0" applyFont="1" applyFill="1" applyBorder="1" applyAlignment="1">
      <alignment horizontal="left" vertical="center"/>
    </xf>
    <xf numFmtId="0" fontId="10" fillId="13" borderId="6" xfId="0" applyFont="1" applyFill="1" applyBorder="1" applyAlignment="1">
      <alignment horizontal="left" vertical="center" wrapText="1"/>
    </xf>
    <xf numFmtId="178" fontId="9" fillId="13" borderId="20" xfId="0" applyNumberFormat="1" applyFont="1" applyFill="1" applyBorder="1" applyAlignment="1">
      <alignment horizontal="right" vertical="center"/>
    </xf>
    <xf numFmtId="177" fontId="9" fillId="13" borderId="33" xfId="0" applyNumberFormat="1" applyFont="1" applyFill="1" applyBorder="1" applyAlignment="1">
      <alignment vertical="center"/>
    </xf>
    <xf numFmtId="176" fontId="9" fillId="13" borderId="18" xfId="0" applyNumberFormat="1" applyFont="1" applyFill="1" applyBorder="1" applyAlignment="1">
      <alignment horizontal="center" vertical="center"/>
    </xf>
    <xf numFmtId="176" fontId="9" fillId="13" borderId="35" xfId="0" applyNumberFormat="1" applyFont="1" applyFill="1" applyBorder="1" applyAlignment="1">
      <alignment horizontal="center" vertical="center"/>
    </xf>
    <xf numFmtId="0" fontId="7" fillId="12" borderId="35" xfId="0" applyFont="1" applyFill="1" applyBorder="1" applyAlignment="1"/>
    <xf numFmtId="0" fontId="10" fillId="13" borderId="40" xfId="0" applyFont="1" applyFill="1" applyBorder="1" applyAlignment="1">
      <alignment horizontal="left" vertical="center" wrapText="1"/>
    </xf>
    <xf numFmtId="0" fontId="10" fillId="13" borderId="24" xfId="0" applyFont="1" applyFill="1" applyBorder="1" applyAlignment="1">
      <alignment horizontal="left" vertical="center"/>
    </xf>
    <xf numFmtId="180" fontId="1" fillId="13" borderId="37" xfId="0" applyNumberFormat="1" applyFont="1" applyFill="1" applyBorder="1" applyAlignment="1">
      <alignment vertical="center"/>
    </xf>
    <xf numFmtId="0" fontId="2" fillId="13" borderId="33" xfId="0" applyFont="1" applyFill="1" applyBorder="1" applyAlignment="1">
      <alignment vertical="center"/>
    </xf>
    <xf numFmtId="0" fontId="10" fillId="13" borderId="24" xfId="0" applyFont="1" applyFill="1" applyBorder="1" applyAlignment="1"/>
    <xf numFmtId="181" fontId="9" fillId="13" borderId="9" xfId="0" applyNumberFormat="1" applyFont="1" applyFill="1" applyBorder="1" applyAlignment="1">
      <alignment vertical="center"/>
    </xf>
    <xf numFmtId="176" fontId="9" fillId="13" borderId="32" xfId="0" applyNumberFormat="1" applyFont="1" applyFill="1" applyBorder="1" applyAlignment="1">
      <alignment horizontal="center" vertical="center"/>
    </xf>
    <xf numFmtId="176" fontId="9" fillId="13" borderId="41" xfId="0" applyNumberFormat="1" applyFont="1" applyFill="1" applyBorder="1" applyAlignment="1">
      <alignment horizontal="center" vertical="center"/>
    </xf>
    <xf numFmtId="0" fontId="9" fillId="13" borderId="20" xfId="0" applyFont="1" applyFill="1" applyBorder="1" applyAlignment="1">
      <alignment horizontal="center" vertical="center" wrapText="1"/>
    </xf>
    <xf numFmtId="0" fontId="11" fillId="13" borderId="37" xfId="0" applyFont="1" applyFill="1" applyBorder="1" applyAlignment="1">
      <alignment horizontal="left" vertical="center"/>
    </xf>
    <xf numFmtId="176" fontId="9" fillId="13" borderId="49" xfId="0" applyNumberFormat="1" applyFont="1" applyFill="1" applyBorder="1" applyAlignment="1">
      <alignment horizontal="center" vertical="center"/>
    </xf>
    <xf numFmtId="176" fontId="9" fillId="13" borderId="50" xfId="0" applyNumberFormat="1" applyFont="1" applyFill="1" applyBorder="1" applyAlignment="1">
      <alignment horizontal="center" vertical="center"/>
    </xf>
    <xf numFmtId="176" fontId="9" fillId="13" borderId="25" xfId="0" applyNumberFormat="1" applyFont="1" applyFill="1" applyBorder="1" applyAlignment="1">
      <alignment horizontal="center" vertical="center"/>
    </xf>
    <xf numFmtId="181" fontId="9" fillId="13" borderId="24" xfId="0" applyNumberFormat="1" applyFont="1" applyFill="1" applyBorder="1" applyAlignment="1">
      <alignment vertical="center"/>
    </xf>
    <xf numFmtId="181" fontId="9" fillId="11" borderId="9" xfId="0" applyNumberFormat="1" applyFont="1" applyFill="1" applyBorder="1" applyAlignment="1">
      <alignment vertical="center"/>
    </xf>
    <xf numFmtId="0" fontId="9" fillId="13" borderId="24" xfId="0" applyFont="1" applyFill="1" applyBorder="1" applyAlignment="1">
      <alignment horizontal="center" vertical="center" wrapText="1"/>
    </xf>
    <xf numFmtId="0" fontId="11" fillId="13" borderId="11" xfId="0" applyFont="1" applyFill="1" applyBorder="1" applyAlignment="1">
      <alignment horizontal="left" vertical="center"/>
    </xf>
    <xf numFmtId="176" fontId="9" fillId="13" borderId="40" xfId="0" applyNumberFormat="1" applyFont="1" applyFill="1" applyBorder="1" applyAlignment="1">
      <alignment horizontal="center" vertical="center"/>
    </xf>
    <xf numFmtId="0" fontId="9" fillId="13" borderId="24" xfId="0" applyFont="1" applyFill="1" applyBorder="1" applyAlignment="1">
      <alignment horizontal="center" vertical="center"/>
    </xf>
    <xf numFmtId="176" fontId="9" fillId="13" borderId="51" xfId="0" applyNumberFormat="1" applyFont="1" applyFill="1" applyBorder="1" applyAlignment="1">
      <alignment horizontal="center" vertical="center"/>
    </xf>
    <xf numFmtId="0" fontId="16" fillId="13" borderId="0" xfId="0" applyFont="1" applyFill="1" applyAlignment="1">
      <alignment horizontal="left" vertical="center"/>
    </xf>
    <xf numFmtId="0" fontId="10" fillId="13" borderId="32" xfId="0" applyFont="1" applyFill="1" applyBorder="1" applyAlignment="1">
      <alignment horizontal="center" vertical="center"/>
    </xf>
    <xf numFmtId="0" fontId="9" fillId="13" borderId="5"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11" fillId="13" borderId="39" xfId="0" applyFont="1" applyFill="1" applyBorder="1" applyAlignment="1">
      <alignment horizontal="left" vertical="center" wrapText="1"/>
    </xf>
    <xf numFmtId="0" fontId="11" fillId="13" borderId="20"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10" fillId="11" borderId="24" xfId="0" applyFont="1" applyFill="1" applyBorder="1" applyAlignment="1">
      <alignment horizontal="center" vertical="center"/>
    </xf>
    <xf numFmtId="176" fontId="9" fillId="13" borderId="52" xfId="0" applyNumberFormat="1" applyFont="1" applyFill="1" applyBorder="1" applyAlignment="1">
      <alignment horizontal="center" vertical="center"/>
    </xf>
    <xf numFmtId="176" fontId="9" fillId="13" borderId="53" xfId="0" applyNumberFormat="1" applyFont="1" applyFill="1" applyBorder="1" applyAlignment="1">
      <alignment horizontal="center" vertical="center"/>
    </xf>
    <xf numFmtId="176" fontId="9" fillId="13" borderId="58" xfId="0" applyNumberFormat="1" applyFont="1" applyFill="1" applyBorder="1" applyAlignment="1">
      <alignment horizontal="center" vertical="center"/>
    </xf>
    <xf numFmtId="176" fontId="9" fillId="13" borderId="59" xfId="0" applyNumberFormat="1" applyFont="1" applyFill="1" applyBorder="1" applyAlignment="1">
      <alignment horizontal="center" vertical="center"/>
    </xf>
    <xf numFmtId="0" fontId="9" fillId="13" borderId="37" xfId="0" applyFont="1" applyFill="1" applyBorder="1" applyAlignment="1">
      <alignment horizontal="center" vertical="center"/>
    </xf>
    <xf numFmtId="0" fontId="9" fillId="13" borderId="20" xfId="0" applyFont="1" applyFill="1" applyBorder="1" applyAlignment="1">
      <alignment horizontal="center" vertical="center"/>
    </xf>
    <xf numFmtId="0" fontId="14" fillId="13" borderId="20" xfId="0" applyFont="1" applyFill="1" applyBorder="1" applyAlignment="1">
      <alignment horizontal="left" vertical="center"/>
    </xf>
    <xf numFmtId="177" fontId="1" fillId="13" borderId="9" xfId="0" applyNumberFormat="1" applyFont="1" applyFill="1" applyBorder="1" applyAlignment="1">
      <alignment vertical="center"/>
    </xf>
    <xf numFmtId="177" fontId="1" fillId="13" borderId="24" xfId="0" applyNumberFormat="1" applyFont="1" applyFill="1" applyBorder="1" applyAlignment="1">
      <alignment vertical="center"/>
    </xf>
    <xf numFmtId="0" fontId="2" fillId="13" borderId="24" xfId="0" applyFont="1" applyFill="1" applyBorder="1" applyAlignment="1">
      <alignment vertical="center"/>
    </xf>
    <xf numFmtId="179" fontId="1" fillId="13" borderId="24" xfId="0" applyNumberFormat="1" applyFont="1" applyFill="1" applyBorder="1" applyAlignment="1">
      <alignment vertical="center"/>
    </xf>
    <xf numFmtId="180" fontId="1" fillId="13" borderId="24" xfId="0" applyNumberFormat="1" applyFont="1" applyFill="1" applyBorder="1" applyAlignment="1">
      <alignment vertical="center"/>
    </xf>
    <xf numFmtId="0" fontId="2" fillId="13" borderId="24" xfId="0" applyFont="1" applyFill="1" applyBorder="1" applyAlignment="1">
      <alignment horizontal="center" vertical="center"/>
    </xf>
    <xf numFmtId="176" fontId="1" fillId="13" borderId="58" xfId="0" applyNumberFormat="1" applyFont="1" applyFill="1" applyBorder="1" applyAlignment="1">
      <alignment horizontal="center" vertical="center"/>
    </xf>
    <xf numFmtId="176" fontId="1" fillId="13" borderId="59" xfId="0" applyNumberFormat="1" applyFont="1" applyFill="1" applyBorder="1" applyAlignment="1">
      <alignment horizontal="center" vertical="center"/>
    </xf>
    <xf numFmtId="176" fontId="1" fillId="13" borderId="33" xfId="0" applyNumberFormat="1" applyFont="1" applyFill="1" applyBorder="1" applyAlignment="1">
      <alignment horizontal="center" vertical="center"/>
    </xf>
    <xf numFmtId="178" fontId="1" fillId="13" borderId="24" xfId="0" applyNumberFormat="1" applyFont="1" applyFill="1" applyBorder="1" applyAlignment="1">
      <alignment vertical="center"/>
    </xf>
    <xf numFmtId="0" fontId="2" fillId="11" borderId="24" xfId="0" applyFont="1" applyFill="1" applyBorder="1" applyAlignment="1">
      <alignment vertical="center" wrapText="1"/>
    </xf>
    <xf numFmtId="176" fontId="1" fillId="13" borderId="60" xfId="0" applyNumberFormat="1" applyFont="1" applyFill="1" applyBorder="1" applyAlignment="1">
      <alignment horizontal="center" vertical="center"/>
    </xf>
    <xf numFmtId="176" fontId="1" fillId="13" borderId="61" xfId="0" applyNumberFormat="1" applyFont="1" applyFill="1" applyBorder="1" applyAlignment="1">
      <alignment horizontal="center" vertical="center"/>
    </xf>
    <xf numFmtId="176" fontId="1" fillId="13" borderId="56" xfId="0" applyNumberFormat="1" applyFont="1" applyFill="1" applyBorder="1" applyAlignment="1">
      <alignment horizontal="center" vertical="center"/>
    </xf>
    <xf numFmtId="176" fontId="1" fillId="13" borderId="57" xfId="0" applyNumberFormat="1" applyFont="1" applyFill="1" applyBorder="1" applyAlignment="1">
      <alignment horizontal="center" vertical="center"/>
    </xf>
    <xf numFmtId="0" fontId="1" fillId="13" borderId="9" xfId="0" applyFont="1" applyFill="1" applyBorder="1" applyAlignment="1">
      <alignment horizontal="left" vertical="center"/>
    </xf>
    <xf numFmtId="0" fontId="1" fillId="13" borderId="24" xfId="0" applyFont="1" applyFill="1" applyBorder="1" applyAlignment="1">
      <alignment horizontal="left" vertical="center"/>
    </xf>
    <xf numFmtId="0" fontId="14" fillId="13" borderId="5" xfId="0" applyFont="1" applyFill="1" applyBorder="1" applyAlignment="1">
      <alignment horizontal="left" vertical="center"/>
    </xf>
    <xf numFmtId="176" fontId="1" fillId="13" borderId="54" xfId="0" applyNumberFormat="1" applyFont="1" applyFill="1" applyBorder="1" applyAlignment="1">
      <alignment horizontal="center" vertical="center"/>
    </xf>
    <xf numFmtId="176" fontId="1" fillId="13" borderId="55" xfId="0" applyNumberFormat="1" applyFont="1" applyFill="1" applyBorder="1" applyAlignment="1">
      <alignment horizontal="center" vertical="center"/>
    </xf>
    <xf numFmtId="176" fontId="1" fillId="13" borderId="41" xfId="0" applyNumberFormat="1" applyFont="1" applyFill="1" applyBorder="1" applyAlignment="1">
      <alignment horizontal="center" vertical="center"/>
    </xf>
    <xf numFmtId="0" fontId="1" fillId="13" borderId="29" xfId="0" applyFont="1" applyFill="1" applyBorder="1" applyAlignment="1">
      <alignment horizontal="left" vertical="center"/>
    </xf>
    <xf numFmtId="177" fontId="1" fillId="13" borderId="6" xfId="0" applyNumberFormat="1" applyFont="1" applyFill="1" applyBorder="1" applyAlignment="1">
      <alignment vertical="center"/>
    </xf>
    <xf numFmtId="0" fontId="1" fillId="13" borderId="6" xfId="0" applyFont="1" applyFill="1" applyBorder="1" applyAlignment="1">
      <alignment horizontal="left" vertical="center"/>
    </xf>
    <xf numFmtId="0" fontId="2" fillId="13" borderId="6" xfId="0" applyFont="1" applyFill="1" applyBorder="1" applyAlignment="1">
      <alignment horizontal="center" vertical="center"/>
    </xf>
    <xf numFmtId="0" fontId="14" fillId="13" borderId="37" xfId="0" applyFont="1" applyFill="1" applyBorder="1" applyAlignment="1">
      <alignment horizontal="left" vertical="center"/>
    </xf>
    <xf numFmtId="176" fontId="1" fillId="13" borderId="24" xfId="0" applyNumberFormat="1" applyFont="1" applyFill="1" applyBorder="1" applyAlignment="1">
      <alignment horizontal="center" vertical="center"/>
    </xf>
    <xf numFmtId="0" fontId="2" fillId="11" borderId="24" xfId="0" applyFont="1" applyFill="1" applyBorder="1" applyAlignment="1">
      <alignment horizontal="center" vertical="center"/>
    </xf>
    <xf numFmtId="0" fontId="1" fillId="13" borderId="40" xfId="0" applyFont="1" applyFill="1" applyBorder="1" applyAlignment="1">
      <alignment horizontal="center" vertical="center" wrapText="1"/>
    </xf>
    <xf numFmtId="0" fontId="14" fillId="13" borderId="18" xfId="0" applyFont="1" applyFill="1" applyBorder="1" applyAlignment="1">
      <alignment horizontal="left" vertical="center"/>
    </xf>
    <xf numFmtId="177" fontId="9" fillId="13" borderId="24" xfId="0" applyNumberFormat="1" applyFont="1" applyFill="1" applyBorder="1" applyAlignment="1">
      <alignment horizontal="center" vertical="center"/>
    </xf>
    <xf numFmtId="0" fontId="1" fillId="13" borderId="6" xfId="0" applyFont="1" applyFill="1" applyBorder="1" applyAlignment="1">
      <alignment horizontal="right" vertical="center"/>
    </xf>
    <xf numFmtId="0" fontId="10" fillId="13" borderId="29" xfId="0" applyFont="1" applyFill="1" applyBorder="1" applyAlignment="1">
      <alignment vertical="center" wrapText="1"/>
    </xf>
    <xf numFmtId="0" fontId="10" fillId="13" borderId="6" xfId="0" applyFont="1" applyFill="1" applyBorder="1" applyAlignment="1">
      <alignment horizontal="center" vertical="center"/>
    </xf>
    <xf numFmtId="0" fontId="1" fillId="13" borderId="6" xfId="0" applyFont="1" applyFill="1" applyBorder="1" applyAlignment="1">
      <alignment horizontal="center" vertical="center" wrapText="1"/>
    </xf>
    <xf numFmtId="0" fontId="14" fillId="13" borderId="24" xfId="0" applyFont="1" applyFill="1" applyBorder="1" applyAlignment="1">
      <alignment horizontal="left" vertical="center"/>
    </xf>
    <xf numFmtId="177" fontId="9" fillId="13" borderId="9" xfId="0" applyNumberFormat="1" applyFont="1" applyFill="1" applyBorder="1" applyAlignment="1">
      <alignment horizontal="center" vertical="center"/>
    </xf>
    <xf numFmtId="0" fontId="14" fillId="11" borderId="24" xfId="0" applyFont="1" applyFill="1" applyBorder="1" applyAlignment="1">
      <alignment horizontal="left" vertical="center"/>
    </xf>
    <xf numFmtId="0" fontId="17" fillId="13" borderId="24" xfId="0" applyFont="1" applyFill="1" applyBorder="1" applyAlignment="1">
      <alignment horizontal="left" vertical="center" wrapText="1"/>
    </xf>
    <xf numFmtId="176" fontId="22" fillId="13" borderId="24" xfId="0" applyNumberFormat="1" applyFont="1" applyFill="1" applyBorder="1" applyAlignment="1">
      <alignment horizontal="center" vertical="center"/>
    </xf>
    <xf numFmtId="0" fontId="1" fillId="12" borderId="0" xfId="0" applyFont="1" applyFill="1" applyAlignment="1">
      <alignment horizontal="center" vertical="center" wrapText="1"/>
    </xf>
    <xf numFmtId="0" fontId="1" fillId="12" borderId="0" xfId="0" applyFont="1" applyFill="1" applyAlignment="1">
      <alignment horizontal="left" vertical="center"/>
    </xf>
    <xf numFmtId="0" fontId="18" fillId="12" borderId="0" xfId="0" applyFont="1" applyFill="1" applyAlignment="1">
      <alignment horizontal="left" vertical="center" wrapText="1"/>
    </xf>
    <xf numFmtId="0" fontId="2" fillId="12" borderId="0" xfId="0" applyFont="1" applyFill="1" applyAlignment="1">
      <alignment horizontal="left" vertical="center" wrapText="1"/>
    </xf>
    <xf numFmtId="179" fontId="3" fillId="12" borderId="24" xfId="0" applyNumberFormat="1" applyFont="1" applyFill="1" applyBorder="1" applyAlignment="1">
      <alignment vertical="center"/>
    </xf>
    <xf numFmtId="0" fontId="2" fillId="12" borderId="24" xfId="0" applyFont="1" applyFill="1" applyBorder="1" applyAlignment="1">
      <alignment vertical="center"/>
    </xf>
    <xf numFmtId="179" fontId="1" fillId="12" borderId="24" xfId="0" applyNumberFormat="1" applyFont="1" applyFill="1" applyBorder="1" applyAlignment="1">
      <alignment vertical="center"/>
    </xf>
    <xf numFmtId="180" fontId="1" fillId="12" borderId="24" xfId="0" applyNumberFormat="1" applyFont="1" applyFill="1" applyBorder="1" applyAlignment="1">
      <alignment vertical="center"/>
    </xf>
    <xf numFmtId="176" fontId="19" fillId="10" borderId="44" xfId="0" applyNumberFormat="1" applyFont="1" applyFill="1" applyBorder="1" applyAlignment="1">
      <alignment horizontal="center" vertical="center"/>
    </xf>
    <xf numFmtId="176" fontId="19" fillId="2" borderId="44" xfId="0" applyNumberFormat="1" applyFont="1" applyFill="1" applyBorder="1" applyAlignment="1">
      <alignment horizontal="center" vertical="center"/>
    </xf>
    <xf numFmtId="0" fontId="2" fillId="12" borderId="24" xfId="0" applyFont="1" applyFill="1" applyBorder="1" applyAlignment="1">
      <alignment horizontal="center" vertical="center"/>
    </xf>
    <xf numFmtId="0" fontId="13" fillId="2" borderId="25" xfId="0" applyFont="1" applyFill="1" applyBorder="1"/>
    <xf numFmtId="0" fontId="9" fillId="2" borderId="37" xfId="0" applyFont="1" applyFill="1" applyBorder="1" applyAlignment="1">
      <alignment horizontal="center" vertical="center" wrapText="1"/>
    </xf>
    <xf numFmtId="0" fontId="11" fillId="2" borderId="37" xfId="0" applyFont="1" applyFill="1" applyBorder="1" applyAlignment="1">
      <alignment horizontal="left" vertical="center"/>
    </xf>
    <xf numFmtId="177" fontId="9" fillId="2" borderId="33" xfId="0" applyNumberFormat="1" applyFont="1" applyFill="1" applyBorder="1" applyAlignment="1">
      <alignment vertical="center"/>
    </xf>
    <xf numFmtId="0" fontId="10" fillId="2" borderId="62" xfId="0" applyFont="1" applyFill="1" applyBorder="1" applyAlignment="1">
      <alignment horizontal="left" vertical="center" wrapText="1"/>
    </xf>
    <xf numFmtId="0" fontId="10" fillId="2" borderId="44" xfId="0" applyFont="1" applyFill="1" applyBorder="1" applyAlignment="1">
      <alignment horizontal="center" vertical="center"/>
    </xf>
    <xf numFmtId="0" fontId="10" fillId="2" borderId="63" xfId="0" applyFont="1" applyFill="1" applyBorder="1" applyAlignment="1">
      <alignment horizontal="center" vertical="center"/>
    </xf>
    <xf numFmtId="179" fontId="9" fillId="2" borderId="44" xfId="0" applyNumberFormat="1" applyFont="1" applyFill="1" applyBorder="1" applyAlignment="1">
      <alignment horizontal="center" vertical="center"/>
    </xf>
    <xf numFmtId="0" fontId="23" fillId="12" borderId="0" xfId="0" applyFont="1" applyFill="1" applyAlignment="1"/>
    <xf numFmtId="0" fontId="23" fillId="12" borderId="0" xfId="0" applyFont="1" applyFill="1" applyAlignment="1">
      <alignment horizontal="center" vertical="center"/>
    </xf>
    <xf numFmtId="0" fontId="23" fillId="12" borderId="0" xfId="0" applyFont="1" applyFill="1" applyAlignment="1">
      <alignment horizontal="left" vertical="center"/>
    </xf>
    <xf numFmtId="176" fontId="23" fillId="12" borderId="0" xfId="0" applyNumberFormat="1" applyFont="1" applyFill="1" applyAlignment="1">
      <alignment horizontal="center" vertical="center"/>
    </xf>
    <xf numFmtId="177" fontId="23" fillId="12" borderId="0" xfId="0" applyNumberFormat="1" applyFont="1" applyFill="1" applyAlignment="1">
      <alignment vertical="center"/>
    </xf>
    <xf numFmtId="0" fontId="24" fillId="12" borderId="0" xfId="0" applyFont="1" applyFill="1" applyAlignment="1">
      <alignment vertical="center"/>
    </xf>
    <xf numFmtId="178" fontId="23" fillId="12" borderId="0" xfId="0" applyNumberFormat="1" applyFont="1" applyFill="1" applyAlignment="1">
      <alignment vertical="center"/>
    </xf>
    <xf numFmtId="179" fontId="23" fillId="12" borderId="0" xfId="0" applyNumberFormat="1" applyFont="1" applyFill="1" applyAlignment="1">
      <alignment vertical="center"/>
    </xf>
    <xf numFmtId="180" fontId="23" fillId="12" borderId="0" xfId="0" applyNumberFormat="1" applyFont="1" applyFill="1" applyAlignment="1">
      <alignment vertical="center"/>
    </xf>
    <xf numFmtId="0" fontId="23" fillId="12" borderId="0" xfId="0" applyFont="1" applyFill="1" applyAlignment="1">
      <alignment vertical="center"/>
    </xf>
    <xf numFmtId="0" fontId="25" fillId="12" borderId="0" xfId="0" applyFont="1" applyFill="1" applyAlignment="1">
      <alignment horizontal="left" vertical="center"/>
    </xf>
    <xf numFmtId="0" fontId="27" fillId="12" borderId="0" xfId="0" applyFont="1" applyFill="1" applyAlignment="1">
      <alignment vertical="center"/>
    </xf>
    <xf numFmtId="0" fontId="28" fillId="12" borderId="0" xfId="0" applyFont="1" applyFill="1" applyAlignment="1">
      <alignment horizontal="left" vertical="center"/>
    </xf>
    <xf numFmtId="0" fontId="27" fillId="12" borderId="0" xfId="0" applyFont="1" applyFill="1" applyAlignment="1">
      <alignment horizontal="center" vertical="center"/>
    </xf>
    <xf numFmtId="182" fontId="27" fillId="12" borderId="0" xfId="0" applyNumberFormat="1" applyFont="1" applyFill="1" applyAlignment="1">
      <alignment vertical="center"/>
    </xf>
    <xf numFmtId="183" fontId="27" fillId="12" borderId="0" xfId="0" applyNumberFormat="1" applyFont="1" applyFill="1" applyAlignment="1">
      <alignment vertical="center"/>
    </xf>
    <xf numFmtId="0" fontId="31" fillId="12" borderId="0" xfId="0" applyFont="1" applyFill="1" applyAlignment="1">
      <alignment horizontal="left" vertical="center"/>
    </xf>
    <xf numFmtId="0" fontId="27" fillId="12" borderId="0" xfId="0" applyFont="1" applyFill="1" applyAlignment="1">
      <alignment horizontal="left" vertical="center"/>
    </xf>
    <xf numFmtId="0" fontId="32" fillId="12" borderId="0" xfId="0" applyFont="1" applyFill="1" applyAlignment="1">
      <alignment horizontal="left" vertical="center"/>
    </xf>
    <xf numFmtId="0" fontId="23" fillId="0" borderId="0" xfId="0" applyFont="1" applyAlignment="1">
      <alignment vertical="center"/>
    </xf>
    <xf numFmtId="0" fontId="23" fillId="0" borderId="0" xfId="0" applyFont="1" applyAlignment="1">
      <alignment horizontal="center" vertical="center"/>
    </xf>
    <xf numFmtId="182" fontId="23" fillId="0" borderId="0" xfId="0" applyNumberFormat="1" applyFont="1" applyAlignment="1">
      <alignment vertical="center"/>
    </xf>
    <xf numFmtId="183" fontId="23" fillId="0" borderId="0" xfId="0" applyNumberFormat="1" applyFont="1" applyAlignment="1">
      <alignment vertical="center"/>
    </xf>
    <xf numFmtId="183" fontId="23" fillId="12" borderId="0" xfId="0" applyNumberFormat="1" applyFont="1" applyFill="1" applyAlignment="1">
      <alignment vertical="center"/>
    </xf>
    <xf numFmtId="182" fontId="23" fillId="12" borderId="0" xfId="0" applyNumberFormat="1" applyFont="1" applyFill="1" applyAlignment="1">
      <alignment vertical="center"/>
    </xf>
    <xf numFmtId="0" fontId="23" fillId="0" borderId="90" xfId="0" applyFont="1" applyBorder="1" applyAlignment="1">
      <alignment vertical="center"/>
    </xf>
    <xf numFmtId="184" fontId="23" fillId="0" borderId="90" xfId="0" applyNumberFormat="1" applyFont="1" applyBorder="1" applyAlignment="1">
      <alignment vertical="center"/>
    </xf>
    <xf numFmtId="0" fontId="23" fillId="0" borderId="90" xfId="0" applyFont="1" applyBorder="1" applyAlignment="1">
      <alignment horizontal="center" vertical="center"/>
    </xf>
    <xf numFmtId="0" fontId="23" fillId="0" borderId="42" xfId="0" applyFont="1" applyBorder="1" applyAlignment="1">
      <alignment horizontal="center" vertical="center"/>
    </xf>
    <xf numFmtId="182" fontId="23" fillId="0" borderId="42" xfId="0" applyNumberFormat="1" applyFont="1" applyBorder="1" applyAlignment="1">
      <alignment vertical="center"/>
    </xf>
    <xf numFmtId="183" fontId="23" fillId="0" borderId="42" xfId="0" applyNumberFormat="1" applyFont="1" applyBorder="1" applyAlignment="1">
      <alignment vertical="center"/>
    </xf>
    <xf numFmtId="0" fontId="27" fillId="0" borderId="162" xfId="0" applyFont="1" applyBorder="1" applyAlignment="1">
      <alignment vertical="center"/>
    </xf>
    <xf numFmtId="0" fontId="36" fillId="0" borderId="0" xfId="0" applyFont="1" applyAlignment="1">
      <alignment vertical="center"/>
    </xf>
    <xf numFmtId="0" fontId="37" fillId="12" borderId="0" xfId="0" applyFont="1" applyFill="1" applyAlignment="1">
      <alignment vertical="center"/>
    </xf>
    <xf numFmtId="0" fontId="37" fillId="0" borderId="115" xfId="0" applyFont="1" applyBorder="1" applyAlignment="1">
      <alignment vertical="center"/>
    </xf>
    <xf numFmtId="184" fontId="37" fillId="0" borderId="114" xfId="0" applyNumberFormat="1" applyFont="1" applyBorder="1" applyAlignment="1">
      <alignment vertical="center"/>
    </xf>
    <xf numFmtId="0" fontId="37" fillId="0" borderId="135" xfId="0" applyFont="1" applyBorder="1" applyAlignment="1">
      <alignment horizontal="center" vertical="center"/>
    </xf>
    <xf numFmtId="184" fontId="37" fillId="0" borderId="118" xfId="0" applyNumberFormat="1" applyFont="1" applyBorder="1" applyAlignment="1">
      <alignment horizontal="center" vertical="center"/>
    </xf>
    <xf numFmtId="184" fontId="37" fillId="0" borderId="136" xfId="0" applyNumberFormat="1" applyFont="1" applyBorder="1" applyAlignment="1">
      <alignment horizontal="center" vertical="center"/>
    </xf>
    <xf numFmtId="182" fontId="37" fillId="0" borderId="110" xfId="0" applyNumberFormat="1" applyFont="1" applyBorder="1" applyAlignment="1">
      <alignment vertical="center"/>
    </xf>
    <xf numFmtId="182" fontId="37" fillId="0" borderId="111" xfId="0" applyNumberFormat="1" applyFont="1" applyBorder="1" applyAlignment="1">
      <alignment vertical="center"/>
    </xf>
    <xf numFmtId="182" fontId="37" fillId="0" borderId="112" xfId="0" applyNumberFormat="1" applyFont="1" applyBorder="1" applyAlignment="1">
      <alignment vertical="center"/>
    </xf>
    <xf numFmtId="182" fontId="37" fillId="0" borderId="113" xfId="0" applyNumberFormat="1" applyFont="1" applyBorder="1" applyAlignment="1">
      <alignment vertical="center"/>
    </xf>
    <xf numFmtId="183" fontId="37" fillId="0" borderId="114" xfId="0" applyNumberFormat="1" applyFont="1" applyBorder="1" applyAlignment="1">
      <alignment vertical="center"/>
    </xf>
    <xf numFmtId="183" fontId="37" fillId="0" borderId="113" xfId="0" applyNumberFormat="1" applyFont="1" applyBorder="1" applyAlignment="1">
      <alignment vertical="center"/>
    </xf>
    <xf numFmtId="183" fontId="37" fillId="0" borderId="115" xfId="0" applyNumberFormat="1" applyFont="1" applyBorder="1" applyAlignment="1">
      <alignment vertical="center"/>
    </xf>
    <xf numFmtId="183" fontId="37" fillId="0" borderId="116" xfId="0" applyNumberFormat="1" applyFont="1" applyBorder="1" applyAlignment="1">
      <alignment vertical="center"/>
    </xf>
    <xf numFmtId="183" fontId="37" fillId="0" borderId="112" xfId="0" applyNumberFormat="1" applyFont="1" applyBorder="1" applyAlignment="1">
      <alignment vertical="center"/>
    </xf>
    <xf numFmtId="183" fontId="37" fillId="0" borderId="117" xfId="0" applyNumberFormat="1" applyFont="1" applyBorder="1" applyAlignment="1">
      <alignment vertical="center"/>
    </xf>
    <xf numFmtId="182" fontId="37" fillId="0" borderId="118" xfId="0" applyNumberFormat="1" applyFont="1" applyBorder="1" applyAlignment="1">
      <alignment vertical="center"/>
    </xf>
    <xf numFmtId="183" fontId="37" fillId="0" borderId="119" xfId="0" applyNumberFormat="1" applyFont="1" applyBorder="1" applyAlignment="1">
      <alignment vertical="center"/>
    </xf>
    <xf numFmtId="0" fontId="37" fillId="0" borderId="0" xfId="0" applyFont="1" applyAlignment="1">
      <alignment vertical="center"/>
    </xf>
    <xf numFmtId="0" fontId="37" fillId="0" borderId="85" xfId="0" applyFont="1" applyBorder="1" applyAlignment="1">
      <alignment vertical="center"/>
    </xf>
    <xf numFmtId="184" fontId="37" fillId="0" borderId="75" xfId="0" applyNumberFormat="1" applyFont="1" applyBorder="1" applyAlignment="1">
      <alignment vertical="center"/>
    </xf>
    <xf numFmtId="0" fontId="37" fillId="0" borderId="76" xfId="0" applyFont="1" applyBorder="1" applyAlignment="1">
      <alignment horizontal="center" vertical="center"/>
    </xf>
    <xf numFmtId="184" fontId="37" fillId="0" borderId="42" xfId="0" applyNumberFormat="1" applyFont="1" applyBorder="1" applyAlignment="1">
      <alignment horizontal="center" vertical="center"/>
    </xf>
    <xf numFmtId="184" fontId="37" fillId="0" borderId="102" xfId="0" applyNumberFormat="1" applyFont="1" applyBorder="1" applyAlignment="1">
      <alignment horizontal="center" vertical="center"/>
    </xf>
    <xf numFmtId="182" fontId="37" fillId="0" borderId="137" xfId="0" applyNumberFormat="1" applyFont="1" applyBorder="1" applyAlignment="1">
      <alignment vertical="center"/>
    </xf>
    <xf numFmtId="182" fontId="37" fillId="0" borderId="138" xfId="0" applyNumberFormat="1" applyFont="1" applyBorder="1" applyAlignment="1">
      <alignment vertical="center"/>
    </xf>
    <xf numFmtId="182" fontId="37" fillId="0" borderId="98" xfId="0" applyNumberFormat="1" applyFont="1" applyBorder="1" applyAlignment="1">
      <alignment vertical="center"/>
    </xf>
    <xf numFmtId="182" fontId="37" fillId="0" borderId="93" xfId="0" applyNumberFormat="1" applyFont="1" applyBorder="1" applyAlignment="1">
      <alignment vertical="center"/>
    </xf>
    <xf numFmtId="183" fontId="37" fillId="0" borderId="139" xfId="0" applyNumberFormat="1" applyFont="1" applyBorder="1" applyAlignment="1">
      <alignment vertical="center"/>
    </xf>
    <xf numFmtId="183" fontId="37" fillId="0" borderId="93" xfId="0" applyNumberFormat="1" applyFont="1" applyBorder="1" applyAlignment="1">
      <alignment vertical="center"/>
    </xf>
    <xf numFmtId="183" fontId="37" fillId="0" borderId="140" xfId="0" applyNumberFormat="1" applyFont="1" applyBorder="1" applyAlignment="1">
      <alignment vertical="center"/>
    </xf>
    <xf numFmtId="183" fontId="37" fillId="0" borderId="141" xfId="0" applyNumberFormat="1" applyFont="1" applyBorder="1" applyAlignment="1">
      <alignment vertical="center"/>
    </xf>
    <xf numFmtId="183" fontId="37" fillId="0" borderId="98" xfId="0" applyNumberFormat="1" applyFont="1" applyBorder="1" applyAlignment="1">
      <alignment vertical="center"/>
    </xf>
    <xf numFmtId="183" fontId="37" fillId="0" borderId="142" xfId="0" applyNumberFormat="1" applyFont="1" applyBorder="1" applyAlignment="1">
      <alignment vertical="center"/>
    </xf>
    <xf numFmtId="182" fontId="37" fillId="0" borderId="143" xfId="0" applyNumberFormat="1" applyFont="1" applyBorder="1" applyAlignment="1">
      <alignment vertical="center"/>
    </xf>
    <xf numFmtId="183" fontId="37" fillId="0" borderId="144" xfId="0" applyNumberFormat="1" applyFont="1" applyBorder="1" applyAlignment="1">
      <alignment vertical="center"/>
    </xf>
    <xf numFmtId="0" fontId="37" fillId="19" borderId="145" xfId="0" applyFont="1" applyFill="1" applyBorder="1" applyAlignment="1">
      <alignment vertical="center"/>
    </xf>
    <xf numFmtId="184" fontId="37" fillId="19" borderId="146" xfId="0" applyNumberFormat="1" applyFont="1" applyFill="1" applyBorder="1" applyAlignment="1">
      <alignment vertical="center"/>
    </xf>
    <xf numFmtId="0" fontId="37" fillId="19" borderId="73" xfId="0" applyFont="1" applyFill="1" applyBorder="1" applyAlignment="1">
      <alignment horizontal="center" vertical="center"/>
    </xf>
    <xf numFmtId="184" fontId="37" fillId="19" borderId="147" xfId="0" applyNumberFormat="1" applyFont="1" applyFill="1" applyBorder="1" applyAlignment="1">
      <alignment horizontal="center" vertical="center"/>
    </xf>
    <xf numFmtId="184" fontId="37" fillId="19" borderId="71" xfId="0" applyNumberFormat="1" applyFont="1" applyFill="1" applyBorder="1" applyAlignment="1">
      <alignment horizontal="center" vertical="center"/>
    </xf>
    <xf numFmtId="182" fontId="37" fillId="19" borderId="148" xfId="0" applyNumberFormat="1" applyFont="1" applyFill="1" applyBorder="1" applyAlignment="1">
      <alignment vertical="center"/>
    </xf>
    <xf numFmtId="182" fontId="37" fillId="19" borderId="149" xfId="0" applyNumberFormat="1" applyFont="1" applyFill="1" applyBorder="1" applyAlignment="1">
      <alignment vertical="center"/>
    </xf>
    <xf numFmtId="182" fontId="37" fillId="19" borderId="72" xfId="0" applyNumberFormat="1" applyFont="1" applyFill="1" applyBorder="1" applyAlignment="1">
      <alignment vertical="center"/>
    </xf>
    <xf numFmtId="182" fontId="37" fillId="19" borderId="78" xfId="0" applyNumberFormat="1" applyFont="1" applyFill="1" applyBorder="1" applyAlignment="1">
      <alignment vertical="center"/>
    </xf>
    <xf numFmtId="183" fontId="37" fillId="19" borderId="146" xfId="0" applyNumberFormat="1" applyFont="1" applyFill="1" applyBorder="1" applyAlignment="1">
      <alignment vertical="center"/>
    </xf>
    <xf numFmtId="183" fontId="37" fillId="19" borderId="78" xfId="0" applyNumberFormat="1" applyFont="1" applyFill="1" applyBorder="1" applyAlignment="1">
      <alignment vertical="center"/>
    </xf>
    <xf numFmtId="183" fontId="37" fillId="19" borderId="145" xfId="0" applyNumberFormat="1" applyFont="1" applyFill="1" applyBorder="1" applyAlignment="1">
      <alignment vertical="center"/>
    </xf>
    <xf numFmtId="183" fontId="37" fillId="19" borderId="150" xfId="0" applyNumberFormat="1" applyFont="1" applyFill="1" applyBorder="1" applyAlignment="1">
      <alignment vertical="center"/>
    </xf>
    <xf numFmtId="183" fontId="37" fillId="19" borderId="72" xfId="0" applyNumberFormat="1" applyFont="1" applyFill="1" applyBorder="1" applyAlignment="1">
      <alignment vertical="center"/>
    </xf>
    <xf numFmtId="183" fontId="37" fillId="19" borderId="151" xfId="0" applyNumberFormat="1" applyFont="1" applyFill="1" applyBorder="1" applyAlignment="1">
      <alignment vertical="center"/>
    </xf>
    <xf numFmtId="182" fontId="37" fillId="19" borderId="147" xfId="0" applyNumberFormat="1" applyFont="1" applyFill="1" applyBorder="1" applyAlignment="1">
      <alignment vertical="center"/>
    </xf>
    <xf numFmtId="183" fontId="37" fillId="19" borderId="152" xfId="0" applyNumberFormat="1" applyFont="1" applyFill="1" applyBorder="1" applyAlignment="1">
      <alignment vertical="center"/>
    </xf>
    <xf numFmtId="0" fontId="37" fillId="12" borderId="115" xfId="0" applyFont="1" applyFill="1" applyBorder="1" applyAlignment="1">
      <alignment vertical="center"/>
    </xf>
    <xf numFmtId="0" fontId="37" fillId="0" borderId="153" xfId="0" applyFont="1" applyBorder="1" applyAlignment="1">
      <alignment vertical="center"/>
    </xf>
    <xf numFmtId="184" fontId="37" fillId="0" borderId="94" xfId="0" applyNumberFormat="1" applyFont="1" applyBorder="1" applyAlignment="1">
      <alignment vertical="center"/>
    </xf>
    <xf numFmtId="0" fontId="37" fillId="0" borderId="154" xfId="0" applyFont="1" applyBorder="1" applyAlignment="1">
      <alignment horizontal="center" vertical="center"/>
    </xf>
    <xf numFmtId="184" fontId="37" fillId="0" borderId="155" xfId="0" applyNumberFormat="1" applyFont="1" applyBorder="1" applyAlignment="1">
      <alignment horizontal="center" vertical="center"/>
    </xf>
    <xf numFmtId="184" fontId="37" fillId="0" borderId="156" xfId="0" applyNumberFormat="1" applyFont="1" applyBorder="1" applyAlignment="1">
      <alignment horizontal="center" vertical="center"/>
    </xf>
    <xf numFmtId="182" fontId="37" fillId="0" borderId="157" xfId="0" applyNumberFormat="1" applyFont="1" applyBorder="1" applyAlignment="1">
      <alignment vertical="center"/>
    </xf>
    <xf numFmtId="182" fontId="37" fillId="0" borderId="158" xfId="0" applyNumberFormat="1" applyFont="1" applyBorder="1" applyAlignment="1">
      <alignment vertical="center"/>
    </xf>
    <xf numFmtId="182" fontId="37" fillId="0" borderId="99" xfId="0" applyNumberFormat="1" applyFont="1" applyBorder="1" applyAlignment="1">
      <alignment vertical="center"/>
    </xf>
    <xf numFmtId="182" fontId="37" fillId="0" borderId="95" xfId="0" applyNumberFormat="1" applyFont="1" applyBorder="1" applyAlignment="1">
      <alignment vertical="center"/>
    </xf>
    <xf numFmtId="183" fontId="37" fillId="0" borderId="94" xfId="0" applyNumberFormat="1" applyFont="1" applyBorder="1" applyAlignment="1">
      <alignment vertical="center"/>
    </xf>
    <xf numFmtId="183" fontId="37" fillId="0" borderId="95" xfId="0" applyNumberFormat="1" applyFont="1" applyBorder="1" applyAlignment="1">
      <alignment vertical="center"/>
    </xf>
    <xf numFmtId="183" fontId="37" fillId="0" borderId="153" xfId="0" applyNumberFormat="1" applyFont="1" applyBorder="1" applyAlignment="1">
      <alignment vertical="center"/>
    </xf>
    <xf numFmtId="183" fontId="37" fillId="0" borderId="159" xfId="0" applyNumberFormat="1" applyFont="1" applyBorder="1" applyAlignment="1">
      <alignment vertical="center"/>
    </xf>
    <xf numFmtId="183" fontId="37" fillId="0" borderId="99" xfId="0" applyNumberFormat="1" applyFont="1" applyBorder="1" applyAlignment="1">
      <alignment vertical="center"/>
    </xf>
    <xf numFmtId="183" fontId="37" fillId="0" borderId="160" xfId="0" applyNumberFormat="1" applyFont="1" applyBorder="1" applyAlignment="1">
      <alignment vertical="center"/>
    </xf>
    <xf numFmtId="182" fontId="37" fillId="0" borderId="155" xfId="0" applyNumberFormat="1" applyFont="1" applyBorder="1" applyAlignment="1">
      <alignment vertical="center"/>
    </xf>
    <xf numFmtId="183" fontId="37" fillId="0" borderId="161" xfId="0" applyNumberFormat="1" applyFont="1" applyBorder="1" applyAlignment="1">
      <alignment vertical="center"/>
    </xf>
    <xf numFmtId="0" fontId="37" fillId="0" borderId="162" xfId="0" applyFont="1" applyBorder="1" applyAlignment="1">
      <alignment vertical="center"/>
    </xf>
    <xf numFmtId="184" fontId="37" fillId="0" borderId="163" xfId="0" applyNumberFormat="1" applyFont="1" applyBorder="1" applyAlignment="1">
      <alignment vertical="center"/>
    </xf>
    <xf numFmtId="0" fontId="37" fillId="0" borderId="164" xfId="0" applyFont="1" applyBorder="1" applyAlignment="1">
      <alignment horizontal="center" vertical="center"/>
    </xf>
    <xf numFmtId="0" fontId="37" fillId="0" borderId="42" xfId="0" applyFont="1" applyBorder="1" applyAlignment="1">
      <alignment horizontal="center" vertical="center"/>
    </xf>
    <xf numFmtId="182" fontId="37" fillId="0" borderId="42" xfId="0" applyNumberFormat="1" applyFont="1" applyBorder="1" applyAlignment="1">
      <alignment vertical="center"/>
    </xf>
    <xf numFmtId="183" fontId="37" fillId="0" borderId="42" xfId="0" applyNumberFormat="1" applyFont="1" applyBorder="1" applyAlignment="1">
      <alignment vertical="center"/>
    </xf>
    <xf numFmtId="182" fontId="37" fillId="0" borderId="103" xfId="0" applyNumberFormat="1" applyFont="1" applyBorder="1" applyAlignment="1">
      <alignment horizontal="center" vertical="center" wrapText="1"/>
    </xf>
    <xf numFmtId="0" fontId="37" fillId="0" borderId="104" xfId="0" applyFont="1" applyBorder="1" applyAlignment="1">
      <alignment horizontal="center" vertical="center" wrapText="1"/>
    </xf>
    <xf numFmtId="182" fontId="37" fillId="0" borderId="87" xfId="0" applyNumberFormat="1" applyFont="1" applyBorder="1" applyAlignment="1">
      <alignment horizontal="center" vertical="center" wrapText="1"/>
    </xf>
    <xf numFmtId="0" fontId="37" fillId="0" borderId="82" xfId="0" applyFont="1" applyBorder="1" applyAlignment="1">
      <alignment horizontal="center" vertical="center" wrapText="1"/>
    </xf>
    <xf numFmtId="182" fontId="37" fillId="0" borderId="105" xfId="0" applyNumberFormat="1" applyFont="1" applyBorder="1" applyAlignment="1">
      <alignment horizontal="center" vertical="center" wrapText="1"/>
    </xf>
    <xf numFmtId="182" fontId="37" fillId="0" borderId="106" xfId="0" applyNumberFormat="1" applyFont="1" applyBorder="1" applyAlignment="1">
      <alignment horizontal="center" vertical="center" wrapText="1"/>
    </xf>
    <xf numFmtId="182" fontId="37" fillId="0" borderId="82" xfId="0" applyNumberFormat="1" applyFont="1" applyBorder="1" applyAlignment="1">
      <alignment horizontal="center" vertical="center" wrapText="1"/>
    </xf>
    <xf numFmtId="182" fontId="37" fillId="0" borderId="107" xfId="0" applyNumberFormat="1" applyFont="1" applyBorder="1" applyAlignment="1">
      <alignment horizontal="center" vertical="center" wrapText="1"/>
    </xf>
    <xf numFmtId="182" fontId="37" fillId="0" borderId="108" xfId="0" applyNumberFormat="1" applyFont="1" applyBorder="1" applyAlignment="1">
      <alignment horizontal="center" vertical="center" wrapText="1"/>
    </xf>
    <xf numFmtId="182" fontId="37" fillId="0" borderId="109"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182" fontId="0" fillId="0" borderId="0" xfId="0" applyNumberFormat="1" applyAlignment="1">
      <alignment horizontal="right" vertical="center"/>
    </xf>
    <xf numFmtId="183" fontId="0" fillId="0" borderId="0" xfId="0" applyNumberFormat="1" applyAlignment="1">
      <alignment horizontal="right" vertical="center"/>
    </xf>
    <xf numFmtId="0" fontId="38" fillId="12" borderId="0" xfId="0" applyFont="1" applyFill="1" applyAlignment="1">
      <alignment horizontal="left" vertical="center"/>
    </xf>
    <xf numFmtId="182" fontId="24" fillId="12" borderId="0" xfId="0" applyNumberFormat="1" applyFont="1" applyFill="1" applyAlignment="1">
      <alignment horizontal="right" vertical="center"/>
    </xf>
    <xf numFmtId="183" fontId="23" fillId="12" borderId="0" xfId="0" applyNumberFormat="1" applyFont="1" applyFill="1" applyAlignment="1">
      <alignment horizontal="right" vertical="center"/>
    </xf>
    <xf numFmtId="182" fontId="23" fillId="12" borderId="0" xfId="0" applyNumberFormat="1" applyFont="1" applyFill="1" applyAlignment="1">
      <alignment horizontal="right" vertical="center"/>
    </xf>
    <xf numFmtId="183" fontId="23" fillId="12" borderId="0" xfId="0" applyNumberFormat="1" applyFont="1" applyFill="1" applyAlignment="1">
      <alignment horizontal="right"/>
    </xf>
    <xf numFmtId="0" fontId="0" fillId="0" borderId="42" xfId="0" applyBorder="1" applyAlignment="1">
      <alignment vertical="center"/>
    </xf>
    <xf numFmtId="0" fontId="0" fillId="0" borderId="42" xfId="0" applyBorder="1" applyAlignment="1">
      <alignment horizontal="center" vertical="center"/>
    </xf>
    <xf numFmtId="176" fontId="0" fillId="0" borderId="42" xfId="0" applyNumberFormat="1" applyBorder="1" applyAlignment="1">
      <alignment horizontal="center" vertical="center"/>
    </xf>
    <xf numFmtId="182" fontId="0" fillId="0" borderId="42" xfId="0" applyNumberFormat="1" applyBorder="1" applyAlignment="1">
      <alignment vertical="center"/>
    </xf>
    <xf numFmtId="183" fontId="0" fillId="0" borderId="42" xfId="0" applyNumberFormat="1" applyBorder="1" applyAlignment="1">
      <alignment vertical="center"/>
    </xf>
    <xf numFmtId="182" fontId="0" fillId="0" borderId="42" xfId="0" applyNumberFormat="1" applyBorder="1" applyAlignment="1">
      <alignment horizontal="right" vertical="center"/>
    </xf>
    <xf numFmtId="183" fontId="0" fillId="0" borderId="42" xfId="0" applyNumberFormat="1" applyBorder="1" applyAlignment="1">
      <alignment horizontal="right" vertical="center"/>
    </xf>
    <xf numFmtId="0" fontId="0" fillId="12" borderId="0" xfId="0" applyFill="1" applyAlignment="1">
      <alignment vertical="center"/>
    </xf>
    <xf numFmtId="182" fontId="0" fillId="0" borderId="0" xfId="0" applyNumberFormat="1" applyAlignment="1">
      <alignment vertical="center"/>
    </xf>
    <xf numFmtId="183" fontId="0" fillId="0" borderId="0" xfId="0" applyNumberFormat="1" applyAlignment="1">
      <alignment vertical="center"/>
    </xf>
    <xf numFmtId="0" fontId="41" fillId="0" borderId="0" xfId="0" applyFont="1" applyAlignment="1">
      <alignment vertical="center"/>
    </xf>
    <xf numFmtId="0" fontId="37" fillId="0" borderId="163" xfId="0" applyFont="1" applyBorder="1" applyAlignment="1">
      <alignment horizontal="center" vertical="center" wrapText="1"/>
    </xf>
    <xf numFmtId="182" fontId="37" fillId="0" borderId="164" xfId="0" applyNumberFormat="1" applyFont="1" applyBorder="1" applyAlignment="1">
      <alignment horizontal="center" vertical="center" wrapText="1"/>
    </xf>
    <xf numFmtId="0" fontId="37" fillId="0" borderId="108" xfId="0" applyFont="1" applyBorder="1" applyAlignment="1">
      <alignment horizontal="center" vertical="center" wrapText="1"/>
    </xf>
    <xf numFmtId="182" fontId="37" fillId="0" borderId="176" xfId="0" applyNumberFormat="1" applyFont="1" applyBorder="1" applyAlignment="1">
      <alignment horizontal="center" vertical="center" wrapText="1"/>
    </xf>
    <xf numFmtId="183" fontId="37" fillId="0" borderId="177" xfId="0" applyNumberFormat="1" applyFont="1" applyBorder="1" applyAlignment="1">
      <alignment horizontal="center" vertical="center" wrapText="1"/>
    </xf>
    <xf numFmtId="183" fontId="37" fillId="0" borderId="108" xfId="0" applyNumberFormat="1" applyFont="1" applyBorder="1" applyAlignment="1">
      <alignment horizontal="center" vertical="center" wrapText="1"/>
    </xf>
    <xf numFmtId="182" fontId="37" fillId="0" borderId="162" xfId="0" applyNumberFormat="1" applyFont="1" applyBorder="1" applyAlignment="1">
      <alignment horizontal="center" vertical="center" wrapText="1"/>
    </xf>
    <xf numFmtId="183" fontId="37" fillId="0" borderId="178" xfId="0" applyNumberFormat="1" applyFont="1" applyBorder="1" applyAlignment="1">
      <alignment horizontal="center" vertical="center" wrapText="1"/>
    </xf>
    <xf numFmtId="0" fontId="37" fillId="0" borderId="140" xfId="0" applyFont="1" applyBorder="1" applyAlignment="1">
      <alignment vertical="center"/>
    </xf>
    <xf numFmtId="184" fontId="37" fillId="0" borderId="139" xfId="0" applyNumberFormat="1" applyFont="1" applyBorder="1" applyAlignment="1">
      <alignment vertical="center"/>
    </xf>
    <xf numFmtId="0" fontId="37" fillId="0" borderId="189" xfId="0" applyFont="1" applyBorder="1" applyAlignment="1">
      <alignment horizontal="center" vertical="center"/>
    </xf>
    <xf numFmtId="184" fontId="37" fillId="0" borderId="143" xfId="0" applyNumberFormat="1" applyFont="1" applyBorder="1" applyAlignment="1">
      <alignment horizontal="center" vertical="center"/>
    </xf>
    <xf numFmtId="184" fontId="37" fillId="0" borderId="190" xfId="0" applyNumberFormat="1" applyFont="1" applyBorder="1" applyAlignment="1">
      <alignment horizontal="center" vertical="center"/>
    </xf>
    <xf numFmtId="176" fontId="37" fillId="15" borderId="168" xfId="0" applyNumberFormat="1" applyFont="1" applyFill="1" applyBorder="1" applyAlignment="1">
      <alignment horizontal="center" vertical="center" wrapText="1"/>
    </xf>
    <xf numFmtId="182" fontId="37" fillId="0" borderId="139" xfId="0" applyNumberFormat="1" applyFont="1" applyBorder="1" applyAlignment="1">
      <alignment vertical="center"/>
    </xf>
    <xf numFmtId="183" fontId="37" fillId="0" borderId="189" xfId="0" applyNumberFormat="1" applyFont="1" applyBorder="1" applyAlignment="1">
      <alignment vertical="center"/>
    </xf>
    <xf numFmtId="183" fontId="37" fillId="0" borderId="190" xfId="0" applyNumberFormat="1" applyFont="1" applyBorder="1" applyAlignment="1">
      <alignment vertical="center"/>
    </xf>
    <xf numFmtId="182" fontId="37" fillId="0" borderId="170" xfId="0" applyNumberFormat="1" applyFont="1" applyBorder="1" applyAlignment="1">
      <alignment horizontal="right" vertical="center" wrapText="1"/>
    </xf>
    <xf numFmtId="183" fontId="37" fillId="0" borderId="171" xfId="0" applyNumberFormat="1" applyFont="1" applyBorder="1" applyAlignment="1">
      <alignment horizontal="right" vertical="center" wrapText="1"/>
    </xf>
    <xf numFmtId="183" fontId="37" fillId="0" borderId="42" xfId="0" applyNumberFormat="1" applyFont="1" applyBorder="1" applyAlignment="1">
      <alignment horizontal="right" vertical="center" wrapText="1"/>
    </xf>
    <xf numFmtId="182" fontId="37" fillId="0" borderId="85" xfId="0" applyNumberFormat="1" applyFont="1" applyBorder="1" applyAlignment="1">
      <alignment horizontal="right" vertical="center" wrapText="1"/>
    </xf>
    <xf numFmtId="183" fontId="37" fillId="0" borderId="86" xfId="0" applyNumberFormat="1" applyFont="1" applyBorder="1" applyAlignment="1">
      <alignment horizontal="right" vertical="center" wrapText="1"/>
    </xf>
    <xf numFmtId="176" fontId="37" fillId="15" borderId="191" xfId="0" applyNumberFormat="1" applyFont="1" applyFill="1" applyBorder="1" applyAlignment="1">
      <alignment horizontal="center" vertical="center" wrapText="1"/>
    </xf>
    <xf numFmtId="182" fontId="37" fillId="0" borderId="114" xfId="0" applyNumberFormat="1" applyFont="1" applyBorder="1" applyAlignment="1">
      <alignment vertical="center"/>
    </xf>
    <xf numFmtId="183" fontId="37" fillId="0" borderId="135" xfId="0" applyNumberFormat="1" applyFont="1" applyBorder="1" applyAlignment="1">
      <alignment vertical="center"/>
    </xf>
    <xf numFmtId="183" fontId="37" fillId="0" borderId="136" xfId="0" applyNumberFormat="1" applyFont="1" applyBorder="1" applyAlignment="1">
      <alignment vertical="center"/>
    </xf>
    <xf numFmtId="182" fontId="37" fillId="0" borderId="110" xfId="0" applyNumberFormat="1" applyFont="1" applyBorder="1" applyAlignment="1">
      <alignment horizontal="right" vertical="center" wrapText="1"/>
    </xf>
    <xf numFmtId="183" fontId="37" fillId="0" borderId="180" xfId="0" applyNumberFormat="1" applyFont="1" applyBorder="1" applyAlignment="1">
      <alignment horizontal="right" vertical="center" wrapText="1"/>
    </xf>
    <xf numFmtId="183" fontId="37" fillId="0" borderId="118" xfId="0" applyNumberFormat="1" applyFont="1" applyBorder="1" applyAlignment="1">
      <alignment horizontal="right" vertical="center" wrapText="1"/>
    </xf>
    <xf numFmtId="182" fontId="37" fillId="0" borderId="115" xfId="0" applyNumberFormat="1" applyFont="1" applyBorder="1" applyAlignment="1">
      <alignment horizontal="right" vertical="center" wrapText="1"/>
    </xf>
    <xf numFmtId="183" fontId="37" fillId="0" borderId="181" xfId="0" applyNumberFormat="1" applyFont="1" applyBorder="1" applyAlignment="1">
      <alignment horizontal="right" vertical="center" wrapText="1"/>
    </xf>
    <xf numFmtId="176" fontId="37" fillId="15" borderId="192" xfId="0" applyNumberFormat="1" applyFont="1" applyFill="1" applyBorder="1" applyAlignment="1">
      <alignment horizontal="center" vertical="center" wrapText="1"/>
    </xf>
    <xf numFmtId="182" fontId="37" fillId="0" borderId="94" xfId="0" applyNumberFormat="1" applyFont="1" applyBorder="1" applyAlignment="1">
      <alignment vertical="center"/>
    </xf>
    <xf numFmtId="183" fontId="37" fillId="0" borderId="154" xfId="0" applyNumberFormat="1" applyFont="1" applyBorder="1" applyAlignment="1">
      <alignment vertical="center"/>
    </xf>
    <xf numFmtId="183" fontId="37" fillId="0" borderId="156" xfId="0" applyNumberFormat="1" applyFont="1" applyBorder="1" applyAlignment="1">
      <alignment vertical="center"/>
    </xf>
    <xf numFmtId="182" fontId="37" fillId="0" borderId="157" xfId="0" applyNumberFormat="1" applyFont="1" applyBorder="1" applyAlignment="1">
      <alignment horizontal="right" vertical="center" wrapText="1"/>
    </xf>
    <xf numFmtId="183" fontId="37" fillId="0" borderId="193" xfId="0" applyNumberFormat="1" applyFont="1" applyBorder="1" applyAlignment="1">
      <alignment horizontal="right" vertical="center" wrapText="1"/>
    </xf>
    <xf numFmtId="183" fontId="37" fillId="0" borderId="155" xfId="0" applyNumberFormat="1" applyFont="1" applyBorder="1" applyAlignment="1">
      <alignment horizontal="right" vertical="center" wrapText="1"/>
    </xf>
    <xf numFmtId="182" fontId="37" fillId="0" borderId="153" xfId="0" applyNumberFormat="1" applyFont="1" applyBorder="1" applyAlignment="1">
      <alignment horizontal="right" vertical="center" wrapText="1"/>
    </xf>
    <xf numFmtId="183" fontId="37" fillId="0" borderId="194" xfId="0" applyNumberFormat="1" applyFont="1" applyBorder="1" applyAlignment="1">
      <alignment horizontal="right" vertical="center" wrapText="1"/>
    </xf>
    <xf numFmtId="0" fontId="37" fillId="0" borderId="105" xfId="0" applyFont="1" applyBorder="1" applyAlignment="1">
      <alignment vertical="center"/>
    </xf>
    <xf numFmtId="184" fontId="37" fillId="0" borderId="83" xfId="0" applyNumberFormat="1" applyFont="1" applyBorder="1" applyAlignment="1">
      <alignment vertical="center"/>
    </xf>
    <xf numFmtId="0" fontId="37" fillId="0" borderId="195" xfId="0" applyFont="1" applyBorder="1" applyAlignment="1">
      <alignment horizontal="center" vertical="center"/>
    </xf>
    <xf numFmtId="180" fontId="0" fillId="0" borderId="0" xfId="0" applyNumberFormat="1" applyAlignment="1">
      <alignment vertical="center"/>
    </xf>
    <xf numFmtId="0" fontId="42" fillId="12" borderId="0" xfId="0" applyFont="1" applyFill="1" applyAlignment="1">
      <alignment horizontal="left" vertical="center"/>
    </xf>
    <xf numFmtId="0" fontId="39" fillId="0" borderId="0" xfId="0" applyFont="1" applyAlignment="1">
      <alignment vertical="center"/>
    </xf>
    <xf numFmtId="183" fontId="39" fillId="0" borderId="0" xfId="0" applyNumberFormat="1" applyFont="1" applyAlignment="1">
      <alignment vertical="center"/>
    </xf>
    <xf numFmtId="180" fontId="39" fillId="0" borderId="0" xfId="0" applyNumberFormat="1" applyFont="1" applyAlignment="1">
      <alignment vertical="center"/>
    </xf>
    <xf numFmtId="0" fontId="39" fillId="0" borderId="0" xfId="0" applyFont="1" applyAlignment="1">
      <alignment horizontal="left" vertical="center"/>
    </xf>
    <xf numFmtId="183" fontId="39" fillId="0" borderId="200" xfId="0" applyNumberFormat="1" applyFont="1" applyBorder="1" applyAlignment="1">
      <alignment horizontal="center" vertical="center" wrapText="1"/>
    </xf>
    <xf numFmtId="0" fontId="0" fillId="0" borderId="42" xfId="0" applyBorder="1" applyAlignment="1">
      <alignment horizontal="left" vertical="center" wrapText="1"/>
    </xf>
    <xf numFmtId="0" fontId="37" fillId="12" borderId="162" xfId="0" applyFont="1" applyFill="1" applyBorder="1" applyAlignment="1">
      <alignment horizontal="left" vertical="center"/>
    </xf>
    <xf numFmtId="0" fontId="37" fillId="12" borderId="201" xfId="0" applyFont="1" applyFill="1" applyBorder="1" applyAlignment="1">
      <alignment horizontal="left" vertical="center"/>
    </xf>
    <xf numFmtId="0" fontId="37" fillId="12" borderId="178" xfId="0" applyFont="1" applyFill="1" applyBorder="1" applyAlignment="1">
      <alignment horizontal="left" vertical="center"/>
    </xf>
    <xf numFmtId="183" fontId="37" fillId="0" borderId="87" xfId="0" applyNumberFormat="1" applyFont="1" applyBorder="1" applyAlignment="1">
      <alignment vertical="center"/>
    </xf>
    <xf numFmtId="183" fontId="37" fillId="0" borderId="82" xfId="0" applyNumberFormat="1" applyFont="1" applyBorder="1" applyAlignment="1">
      <alignment vertical="center"/>
    </xf>
    <xf numFmtId="183" fontId="37" fillId="0" borderId="202" xfId="0" applyNumberFormat="1" applyFont="1" applyBorder="1" applyAlignment="1">
      <alignment vertical="center"/>
    </xf>
    <xf numFmtId="183" fontId="37" fillId="0" borderId="163" xfId="0" applyNumberFormat="1" applyFont="1" applyBorder="1" applyAlignment="1">
      <alignment vertical="center"/>
    </xf>
    <xf numFmtId="183" fontId="37" fillId="0" borderId="0" xfId="0" applyNumberFormat="1" applyFont="1" applyAlignment="1">
      <alignment vertical="center"/>
    </xf>
    <xf numFmtId="180" fontId="37" fillId="0" borderId="0" xfId="0" applyNumberFormat="1" applyFont="1" applyAlignment="1">
      <alignment vertical="center"/>
    </xf>
    <xf numFmtId="0" fontId="37" fillId="12" borderId="115" xfId="0" applyFont="1" applyFill="1" applyBorder="1" applyAlignment="1">
      <alignment horizontal="left" vertical="center"/>
    </xf>
    <xf numFmtId="0" fontId="37" fillId="12" borderId="118" xfId="0" applyFont="1" applyFill="1" applyBorder="1" applyAlignment="1">
      <alignment horizontal="left" vertical="center"/>
    </xf>
    <xf numFmtId="0" fontId="37" fillId="12" borderId="181" xfId="0" applyFont="1" applyFill="1" applyBorder="1" applyAlignment="1">
      <alignment horizontal="left" vertical="center"/>
    </xf>
    <xf numFmtId="183" fontId="37" fillId="0" borderId="203" xfId="0" applyNumberFormat="1" applyFont="1" applyBorder="1" applyAlignment="1">
      <alignment vertical="center"/>
    </xf>
    <xf numFmtId="183" fontId="37" fillId="19" borderId="112" xfId="0" applyNumberFormat="1" applyFont="1" applyFill="1" applyBorder="1" applyAlignment="1">
      <alignment vertical="center"/>
    </xf>
    <xf numFmtId="183" fontId="37" fillId="19" borderId="113" xfId="0" applyNumberFormat="1" applyFont="1" applyFill="1" applyBorder="1" applyAlignment="1">
      <alignment vertical="center"/>
    </xf>
    <xf numFmtId="183" fontId="37" fillId="19" borderId="203" xfId="0" applyNumberFormat="1" applyFont="1" applyFill="1" applyBorder="1" applyAlignment="1">
      <alignment vertical="center"/>
    </xf>
    <xf numFmtId="183" fontId="37" fillId="19" borderId="114" xfId="0" applyNumberFormat="1" applyFont="1" applyFill="1" applyBorder="1" applyAlignment="1">
      <alignment vertical="center"/>
    </xf>
    <xf numFmtId="0" fontId="37" fillId="12" borderId="153" xfId="0" applyFont="1" applyFill="1" applyBorder="1" applyAlignment="1">
      <alignment horizontal="left" vertical="center"/>
    </xf>
    <xf numFmtId="0" fontId="37" fillId="12" borderId="155" xfId="0" applyFont="1" applyFill="1" applyBorder="1" applyAlignment="1">
      <alignment horizontal="left" vertical="center"/>
    </xf>
    <xf numFmtId="0" fontId="37" fillId="12" borderId="194" xfId="0" applyFont="1" applyFill="1" applyBorder="1" applyAlignment="1">
      <alignment horizontal="left" vertical="center"/>
    </xf>
    <xf numFmtId="183" fontId="37" fillId="0" borderId="204" xfId="0" applyNumberFormat="1" applyFont="1" applyBorder="1" applyAlignment="1">
      <alignment vertical="center"/>
    </xf>
    <xf numFmtId="0" fontId="37" fillId="12" borderId="85" xfId="0" applyFont="1" applyFill="1" applyBorder="1" applyAlignment="1">
      <alignment horizontal="center" vertical="center"/>
    </xf>
    <xf numFmtId="0" fontId="37" fillId="15" borderId="75" xfId="0" applyFont="1" applyFill="1" applyBorder="1" applyAlignment="1">
      <alignment horizontal="center" vertical="center"/>
    </xf>
    <xf numFmtId="0" fontId="37" fillId="15" borderId="42" xfId="0" applyFont="1" applyFill="1" applyBorder="1" applyAlignment="1">
      <alignment horizontal="center" vertical="center"/>
    </xf>
    <xf numFmtId="183" fontId="37" fillId="12" borderId="85" xfId="0" applyNumberFormat="1" applyFont="1" applyFill="1" applyBorder="1" applyAlignment="1">
      <alignment vertical="center"/>
    </xf>
    <xf numFmtId="183" fontId="37" fillId="12" borderId="76" xfId="0" applyNumberFormat="1" applyFont="1" applyFill="1" applyBorder="1" applyAlignment="1">
      <alignment vertical="center"/>
    </xf>
    <xf numFmtId="183" fontId="37" fillId="12" borderId="42" xfId="0" applyNumberFormat="1" applyFont="1" applyFill="1" applyBorder="1" applyAlignment="1">
      <alignment vertical="center"/>
    </xf>
    <xf numFmtId="183" fontId="37" fillId="12" borderId="86" xfId="0" applyNumberFormat="1" applyFont="1" applyFill="1" applyBorder="1" applyAlignment="1">
      <alignment vertical="center"/>
    </xf>
    <xf numFmtId="0" fontId="37" fillId="12" borderId="115" xfId="0" applyFont="1" applyFill="1" applyBorder="1" applyAlignment="1">
      <alignment horizontal="center" vertical="center"/>
    </xf>
    <xf numFmtId="0" fontId="37" fillId="19" borderId="114" xfId="0" applyFont="1" applyFill="1" applyBorder="1" applyAlignment="1">
      <alignment horizontal="center" vertical="center"/>
    </xf>
    <xf numFmtId="0" fontId="37" fillId="19" borderId="118" xfId="0" applyFont="1" applyFill="1" applyBorder="1" applyAlignment="1">
      <alignment horizontal="center" vertical="center"/>
    </xf>
    <xf numFmtId="183" fontId="37" fillId="19" borderId="115" xfId="0" applyNumberFormat="1" applyFont="1" applyFill="1" applyBorder="1" applyAlignment="1">
      <alignment vertical="center"/>
    </xf>
    <xf numFmtId="183" fontId="37" fillId="19" borderId="135" xfId="0" applyNumberFormat="1" applyFont="1" applyFill="1" applyBorder="1" applyAlignment="1">
      <alignment vertical="center"/>
    </xf>
    <xf numFmtId="183" fontId="37" fillId="19" borderId="118" xfId="0" applyNumberFormat="1" applyFont="1" applyFill="1" applyBorder="1" applyAlignment="1">
      <alignment vertical="center"/>
    </xf>
    <xf numFmtId="183" fontId="37" fillId="19" borderId="181" xfId="0" applyNumberFormat="1" applyFont="1" applyFill="1" applyBorder="1" applyAlignment="1">
      <alignment vertical="center"/>
    </xf>
    <xf numFmtId="0" fontId="37" fillId="15" borderId="114" xfId="0" applyFont="1" applyFill="1" applyBorder="1" applyAlignment="1">
      <alignment horizontal="center" vertical="center"/>
    </xf>
    <xf numFmtId="0" fontId="37" fillId="15" borderId="118" xfId="0" applyFont="1" applyFill="1" applyBorder="1" applyAlignment="1">
      <alignment horizontal="center" vertical="center"/>
    </xf>
    <xf numFmtId="183" fontId="37" fillId="12" borderId="115" xfId="0" applyNumberFormat="1" applyFont="1" applyFill="1" applyBorder="1" applyAlignment="1">
      <alignment vertical="center"/>
    </xf>
    <xf numFmtId="183" fontId="37" fillId="12" borderId="135" xfId="0" applyNumberFormat="1" applyFont="1" applyFill="1" applyBorder="1" applyAlignment="1">
      <alignment vertical="center"/>
    </xf>
    <xf numFmtId="183" fontId="37" fillId="12" borderId="118" xfId="0" applyNumberFormat="1" applyFont="1" applyFill="1" applyBorder="1" applyAlignment="1">
      <alignment vertical="center"/>
    </xf>
    <xf numFmtId="183" fontId="37" fillId="12" borderId="181" xfId="0" applyNumberFormat="1" applyFont="1" applyFill="1" applyBorder="1" applyAlignment="1">
      <alignment vertical="center"/>
    </xf>
    <xf numFmtId="0" fontId="37" fillId="16" borderId="114" xfId="0" applyFont="1" applyFill="1" applyBorder="1" applyAlignment="1">
      <alignment horizontal="center" vertical="center"/>
    </xf>
    <xf numFmtId="0" fontId="37" fillId="16" borderId="118" xfId="0" applyFont="1" applyFill="1" applyBorder="1" applyAlignment="1">
      <alignment horizontal="center" vertical="center"/>
    </xf>
    <xf numFmtId="0" fontId="37" fillId="12" borderId="130" xfId="0" applyFont="1" applyFill="1" applyBorder="1" applyAlignment="1">
      <alignment horizontal="center" vertical="center"/>
    </xf>
    <xf numFmtId="0" fontId="37" fillId="16" borderId="129" xfId="0" applyFont="1" applyFill="1" applyBorder="1" applyAlignment="1">
      <alignment horizontal="center" vertical="center"/>
    </xf>
    <xf numFmtId="0" fontId="37" fillId="16" borderId="133" xfId="0" applyFont="1" applyFill="1" applyBorder="1" applyAlignment="1">
      <alignment horizontal="center" vertical="center"/>
    </xf>
    <xf numFmtId="183" fontId="37" fillId="12" borderId="130" xfId="0" applyNumberFormat="1" applyFont="1" applyFill="1" applyBorder="1" applyAlignment="1">
      <alignment vertical="center"/>
    </xf>
    <xf numFmtId="183" fontId="37" fillId="12" borderId="185" xfId="0" applyNumberFormat="1" applyFont="1" applyFill="1" applyBorder="1" applyAlignment="1">
      <alignment vertical="center"/>
    </xf>
    <xf numFmtId="183" fontId="37" fillId="12" borderId="133" xfId="0" applyNumberFormat="1" applyFont="1" applyFill="1" applyBorder="1" applyAlignment="1">
      <alignment vertical="center"/>
    </xf>
    <xf numFmtId="183" fontId="37" fillId="12" borderId="188" xfId="0" applyNumberFormat="1" applyFont="1" applyFill="1" applyBorder="1" applyAlignment="1">
      <alignment vertical="center"/>
    </xf>
    <xf numFmtId="0" fontId="37" fillId="12" borderId="162" xfId="0" applyFont="1" applyFill="1" applyBorder="1" applyAlignment="1">
      <alignment horizontal="center" vertical="center"/>
    </xf>
    <xf numFmtId="0" fontId="37" fillId="16" borderId="163" xfId="0" applyFont="1" applyFill="1" applyBorder="1" applyAlignment="1">
      <alignment horizontal="center" vertical="center"/>
    </xf>
    <xf numFmtId="0" fontId="37" fillId="16" borderId="108" xfId="0" applyFont="1" applyFill="1" applyBorder="1" applyAlignment="1">
      <alignment horizontal="center" vertical="center"/>
    </xf>
    <xf numFmtId="183" fontId="37" fillId="12" borderId="162" xfId="0" applyNumberFormat="1" applyFont="1" applyFill="1" applyBorder="1" applyAlignment="1">
      <alignment vertical="center"/>
    </xf>
    <xf numFmtId="183" fontId="37" fillId="12" borderId="164" xfId="0" applyNumberFormat="1" applyFont="1" applyFill="1" applyBorder="1" applyAlignment="1">
      <alignment vertical="center"/>
    </xf>
    <xf numFmtId="183" fontId="37" fillId="12" borderId="108" xfId="0" applyNumberFormat="1" applyFont="1" applyFill="1" applyBorder="1" applyAlignment="1">
      <alignment vertical="center"/>
    </xf>
    <xf numFmtId="183" fontId="37" fillId="12" borderId="178" xfId="0" applyNumberFormat="1" applyFont="1" applyFill="1" applyBorder="1" applyAlignment="1">
      <alignment vertical="center"/>
    </xf>
    <xf numFmtId="0" fontId="37" fillId="12" borderId="96" xfId="0" applyFont="1" applyFill="1" applyBorder="1" applyAlignment="1">
      <alignment horizontal="center" vertical="center"/>
    </xf>
    <xf numFmtId="0" fontId="37" fillId="16" borderId="88" xfId="0" applyFont="1" applyFill="1" applyBorder="1" applyAlignment="1">
      <alignment horizontal="center" vertical="center"/>
    </xf>
    <xf numFmtId="0" fontId="37" fillId="16" borderId="90" xfId="0" applyFont="1" applyFill="1" applyBorder="1" applyAlignment="1">
      <alignment horizontal="center" vertical="center"/>
    </xf>
    <xf numFmtId="183" fontId="37" fillId="12" borderId="96" xfId="0" applyNumberFormat="1" applyFont="1" applyFill="1" applyBorder="1" applyAlignment="1">
      <alignment vertical="center"/>
    </xf>
    <xf numFmtId="183" fontId="37" fillId="12" borderId="89" xfId="0" applyNumberFormat="1" applyFont="1" applyFill="1" applyBorder="1" applyAlignment="1">
      <alignment vertical="center"/>
    </xf>
    <xf numFmtId="183" fontId="37" fillId="12" borderId="90" xfId="0" applyNumberFormat="1" applyFont="1" applyFill="1" applyBorder="1" applyAlignment="1">
      <alignment vertical="center"/>
    </xf>
    <xf numFmtId="183" fontId="37" fillId="12" borderId="97" xfId="0" applyNumberFormat="1" applyFont="1" applyFill="1" applyBorder="1" applyAlignment="1">
      <alignment vertical="center"/>
    </xf>
    <xf numFmtId="183" fontId="39" fillId="18" borderId="199" xfId="0" applyNumberFormat="1" applyFont="1" applyFill="1" applyBorder="1" applyAlignment="1">
      <alignment horizontal="center" vertical="center" wrapText="1"/>
    </xf>
    <xf numFmtId="183" fontId="39" fillId="17" borderId="183" xfId="0" applyNumberFormat="1" applyFont="1" applyFill="1" applyBorder="1" applyAlignment="1">
      <alignment horizontal="center" vertical="center" wrapText="1"/>
    </xf>
    <xf numFmtId="0" fontId="37" fillId="19" borderId="115" xfId="0" applyFont="1" applyFill="1" applyBorder="1" applyAlignment="1">
      <alignment horizontal="left" vertical="center"/>
    </xf>
    <xf numFmtId="0" fontId="37" fillId="19" borderId="118" xfId="0" applyFont="1" applyFill="1" applyBorder="1" applyAlignment="1">
      <alignment horizontal="left" vertical="center"/>
    </xf>
    <xf numFmtId="0" fontId="37" fillId="19" borderId="181" xfId="0" applyFont="1" applyFill="1" applyBorder="1" applyAlignment="1">
      <alignment horizontal="left" vertical="center"/>
    </xf>
    <xf numFmtId="0" fontId="33" fillId="12" borderId="0" xfId="0" applyFont="1" applyFill="1" applyAlignment="1">
      <alignment vertical="center"/>
    </xf>
    <xf numFmtId="182" fontId="33" fillId="12" borderId="0" xfId="0" applyNumberFormat="1" applyFont="1" applyFill="1" applyAlignment="1">
      <alignment vertical="center"/>
    </xf>
    <xf numFmtId="182" fontId="33" fillId="0" borderId="0" xfId="0" applyNumberFormat="1" applyFont="1" applyAlignment="1">
      <alignment vertical="center"/>
    </xf>
    <xf numFmtId="183" fontId="33" fillId="0" borderId="0" xfId="0" applyNumberFormat="1" applyFont="1" applyAlignment="1">
      <alignment vertical="center"/>
    </xf>
    <xf numFmtId="0" fontId="33" fillId="12" borderId="42" xfId="0" applyFont="1" applyFill="1" applyBorder="1" applyAlignment="1">
      <alignment vertical="center"/>
    </xf>
    <xf numFmtId="182" fontId="33" fillId="12" borderId="125" xfId="0" applyNumberFormat="1" applyFont="1" applyFill="1" applyBorder="1" applyAlignment="1">
      <alignment horizontal="center" vertical="center" wrapText="1"/>
    </xf>
    <xf numFmtId="182" fontId="33" fillId="12" borderId="185" xfId="0" applyNumberFormat="1" applyFont="1" applyFill="1" applyBorder="1" applyAlignment="1">
      <alignment horizontal="center" vertical="center" wrapText="1"/>
    </xf>
    <xf numFmtId="183" fontId="33" fillId="12" borderId="207" xfId="0" applyNumberFormat="1" applyFont="1" applyFill="1" applyBorder="1" applyAlignment="1">
      <alignment horizontal="center" vertical="center" wrapText="1"/>
    </xf>
    <xf numFmtId="183" fontId="33" fillId="12" borderId="130" xfId="0" applyNumberFormat="1" applyFont="1" applyFill="1" applyBorder="1" applyAlignment="1">
      <alignment horizontal="center" vertical="center" wrapText="1"/>
    </xf>
    <xf numFmtId="183" fontId="33" fillId="12" borderId="185" xfId="0" applyNumberFormat="1" applyFont="1" applyFill="1" applyBorder="1" applyAlignment="1">
      <alignment horizontal="center" vertical="center" wrapText="1"/>
    </xf>
    <xf numFmtId="183" fontId="33" fillId="12" borderId="213" xfId="0" applyNumberFormat="1" applyFont="1" applyFill="1" applyBorder="1" applyAlignment="1">
      <alignment horizontal="center" vertical="center" wrapText="1"/>
    </xf>
    <xf numFmtId="183" fontId="33" fillId="12" borderId="214" xfId="0" applyNumberFormat="1" applyFont="1" applyFill="1" applyBorder="1" applyAlignment="1">
      <alignment horizontal="center" vertical="center" wrapText="1"/>
    </xf>
    <xf numFmtId="0" fontId="33" fillId="12" borderId="216" xfId="0" applyFont="1" applyFill="1" applyBorder="1" applyAlignment="1">
      <alignment horizontal="center" vertical="center"/>
    </xf>
    <xf numFmtId="182" fontId="33" fillId="12" borderId="217" xfId="0" applyNumberFormat="1" applyFont="1" applyFill="1" applyBorder="1" applyAlignment="1">
      <alignment horizontal="right" vertical="center"/>
    </xf>
    <xf numFmtId="182" fontId="33" fillId="0" borderId="218" xfId="0" applyNumberFormat="1" applyFont="1" applyBorder="1" applyAlignment="1">
      <alignment horizontal="right" vertical="center"/>
    </xf>
    <xf numFmtId="183" fontId="33" fillId="0" borderId="219" xfId="0" applyNumberFormat="1" applyFont="1" applyBorder="1" applyAlignment="1">
      <alignment horizontal="right" vertical="center"/>
    </xf>
    <xf numFmtId="183" fontId="33" fillId="0" borderId="215" xfId="0" applyNumberFormat="1" applyFont="1" applyBorder="1" applyAlignment="1">
      <alignment horizontal="right" vertical="center"/>
    </xf>
    <xf numFmtId="183" fontId="33" fillId="0" borderId="218" xfId="0" applyNumberFormat="1" applyFont="1" applyBorder="1" applyAlignment="1">
      <alignment horizontal="right" vertical="center"/>
    </xf>
    <xf numFmtId="183" fontId="33" fillId="0" borderId="216" xfId="0" applyNumberFormat="1" applyFont="1" applyBorder="1" applyAlignment="1">
      <alignment horizontal="right" vertical="center"/>
    </xf>
    <xf numFmtId="182" fontId="33" fillId="12" borderId="201" xfId="0" applyNumberFormat="1" applyFont="1" applyFill="1" applyBorder="1" applyAlignment="1">
      <alignment horizontal="right" vertical="center"/>
    </xf>
    <xf numFmtId="10" fontId="33" fillId="12" borderId="0" xfId="0" applyNumberFormat="1" applyFont="1" applyFill="1" applyAlignment="1">
      <alignment horizontal="center" vertical="center"/>
    </xf>
    <xf numFmtId="0" fontId="33" fillId="12" borderId="220" xfId="0" applyFont="1" applyFill="1" applyBorder="1" applyAlignment="1">
      <alignment horizontal="center" vertical="center"/>
    </xf>
    <xf numFmtId="182" fontId="33" fillId="12" borderId="110" xfId="0" applyNumberFormat="1" applyFont="1" applyFill="1" applyBorder="1" applyAlignment="1">
      <alignment horizontal="right" vertical="center"/>
    </xf>
    <xf numFmtId="182" fontId="33" fillId="0" borderId="135" xfId="0" applyNumberFormat="1" applyFont="1" applyBorder="1" applyAlignment="1">
      <alignment horizontal="right" vertical="center"/>
    </xf>
    <xf numFmtId="183" fontId="33" fillId="0" borderId="203" xfId="0" applyNumberFormat="1" applyFont="1" applyBorder="1" applyAlignment="1">
      <alignment horizontal="right" vertical="center"/>
    </xf>
    <xf numFmtId="183" fontId="33" fillId="0" borderId="115" xfId="0" applyNumberFormat="1" applyFont="1" applyBorder="1" applyAlignment="1">
      <alignment horizontal="right" vertical="center"/>
    </xf>
    <xf numFmtId="183" fontId="33" fillId="0" borderId="135" xfId="0" applyNumberFormat="1" applyFont="1" applyBorder="1" applyAlignment="1">
      <alignment horizontal="right" vertical="center"/>
    </xf>
    <xf numFmtId="183" fontId="33" fillId="0" borderId="220" xfId="0" applyNumberFormat="1" applyFont="1" applyBorder="1" applyAlignment="1">
      <alignment horizontal="right" vertical="center"/>
    </xf>
    <xf numFmtId="182" fontId="33" fillId="12" borderId="118" xfId="0" applyNumberFormat="1" applyFont="1" applyFill="1" applyBorder="1" applyAlignment="1">
      <alignment horizontal="right" vertical="center"/>
    </xf>
    <xf numFmtId="0" fontId="33" fillId="12" borderId="221" xfId="0" applyFont="1" applyFill="1" applyBorder="1" applyAlignment="1">
      <alignment horizontal="center" vertical="center"/>
    </xf>
    <xf numFmtId="182" fontId="33" fillId="12" borderId="157" xfId="0" applyNumberFormat="1" applyFont="1" applyFill="1" applyBorder="1" applyAlignment="1">
      <alignment horizontal="right" vertical="center"/>
    </xf>
    <xf numFmtId="182" fontId="33" fillId="0" borderId="154" xfId="0" applyNumberFormat="1" applyFont="1" applyBorder="1" applyAlignment="1">
      <alignment horizontal="right" vertical="center"/>
    </xf>
    <xf numFmtId="183" fontId="33" fillId="0" borderId="204" xfId="0" applyNumberFormat="1" applyFont="1" applyBorder="1" applyAlignment="1">
      <alignment horizontal="right" vertical="center"/>
    </xf>
    <xf numFmtId="183" fontId="33" fillId="0" borderId="153" xfId="0" applyNumberFormat="1" applyFont="1" applyBorder="1" applyAlignment="1">
      <alignment horizontal="right" vertical="center"/>
    </xf>
    <xf numFmtId="183" fontId="33" fillId="0" borderId="154" xfId="0" applyNumberFormat="1" applyFont="1" applyBorder="1" applyAlignment="1">
      <alignment horizontal="right" vertical="center"/>
    </xf>
    <xf numFmtId="183" fontId="33" fillId="0" borderId="221" xfId="0" applyNumberFormat="1" applyFont="1" applyBorder="1" applyAlignment="1">
      <alignment horizontal="right" vertical="center"/>
    </xf>
    <xf numFmtId="182" fontId="33" fillId="12" borderId="155" xfId="0" applyNumberFormat="1" applyFont="1" applyFill="1" applyBorder="1" applyAlignment="1">
      <alignment horizontal="right" vertical="center"/>
    </xf>
    <xf numFmtId="10" fontId="33" fillId="12" borderId="42" xfId="0" applyNumberFormat="1" applyFont="1" applyFill="1" applyBorder="1" applyAlignment="1">
      <alignment horizontal="center" vertical="center"/>
    </xf>
    <xf numFmtId="0" fontId="33" fillId="12" borderId="222" xfId="0" applyFont="1" applyFill="1" applyBorder="1" applyAlignment="1">
      <alignment horizontal="center" vertical="center"/>
    </xf>
    <xf numFmtId="182" fontId="33" fillId="12" borderId="223" xfId="0" applyNumberFormat="1" applyFont="1" applyFill="1" applyBorder="1" applyAlignment="1">
      <alignment horizontal="right" vertical="center"/>
    </xf>
    <xf numFmtId="182" fontId="33" fillId="0" borderId="195" xfId="0" applyNumberFormat="1" applyFont="1" applyBorder="1" applyAlignment="1">
      <alignment horizontal="right" vertical="center"/>
    </xf>
    <xf numFmtId="183" fontId="33" fillId="0" borderId="224" xfId="0" applyNumberFormat="1" applyFont="1" applyBorder="1" applyAlignment="1">
      <alignment horizontal="right" vertical="center"/>
    </xf>
    <xf numFmtId="183" fontId="33" fillId="0" borderId="105" xfId="0" applyNumberFormat="1" applyFont="1" applyBorder="1" applyAlignment="1">
      <alignment horizontal="right" vertical="center"/>
    </xf>
    <xf numFmtId="183" fontId="33" fillId="0" borderId="195" xfId="0" applyNumberFormat="1" applyFont="1" applyBorder="1" applyAlignment="1">
      <alignment horizontal="right" vertical="center"/>
    </xf>
    <xf numFmtId="183" fontId="33" fillId="0" borderId="222" xfId="0" applyNumberFormat="1" applyFont="1" applyBorder="1" applyAlignment="1">
      <alignment horizontal="right" vertical="center"/>
    </xf>
    <xf numFmtId="182" fontId="33" fillId="12" borderId="225" xfId="0" applyNumberFormat="1" applyFont="1" applyFill="1" applyBorder="1" applyAlignment="1">
      <alignment horizontal="right" vertical="center"/>
    </xf>
    <xf numFmtId="0" fontId="33" fillId="12" borderId="226" xfId="0" applyFont="1" applyFill="1" applyBorder="1" applyAlignment="1">
      <alignment horizontal="center" vertical="center"/>
    </xf>
    <xf numFmtId="182" fontId="33" fillId="12" borderId="103" xfId="0" applyNumberFormat="1" applyFont="1" applyFill="1" applyBorder="1" applyAlignment="1">
      <alignment horizontal="right" vertical="center"/>
    </xf>
    <xf numFmtId="182" fontId="33" fillId="0" borderId="164" xfId="0" applyNumberFormat="1" applyFont="1" applyBorder="1" applyAlignment="1">
      <alignment horizontal="right" vertical="center"/>
    </xf>
    <xf numFmtId="183" fontId="33" fillId="0" borderId="202" xfId="0" applyNumberFormat="1" applyFont="1" applyBorder="1" applyAlignment="1">
      <alignment horizontal="right" vertical="center"/>
    </xf>
    <xf numFmtId="183" fontId="33" fillId="0" borderId="162" xfId="0" applyNumberFormat="1" applyFont="1" applyBorder="1" applyAlignment="1">
      <alignment horizontal="right" vertical="center"/>
    </xf>
    <xf numFmtId="183" fontId="33" fillId="0" borderId="164" xfId="0" applyNumberFormat="1" applyFont="1" applyBorder="1" applyAlignment="1">
      <alignment horizontal="right" vertical="center"/>
    </xf>
    <xf numFmtId="183" fontId="33" fillId="0" borderId="226" xfId="0" applyNumberFormat="1" applyFont="1" applyBorder="1" applyAlignment="1">
      <alignment horizontal="right" vertical="center"/>
    </xf>
    <xf numFmtId="182" fontId="33" fillId="12" borderId="108" xfId="0" applyNumberFormat="1" applyFont="1" applyFill="1" applyBorder="1" applyAlignment="1">
      <alignment horizontal="right" vertical="center"/>
    </xf>
    <xf numFmtId="0" fontId="47" fillId="12" borderId="96" xfId="0" applyFont="1" applyFill="1" applyBorder="1" applyAlignment="1">
      <alignment horizontal="center" vertical="center" wrapText="1"/>
    </xf>
    <xf numFmtId="0" fontId="33" fillId="12" borderId="227" xfId="0" applyFont="1" applyFill="1" applyBorder="1" applyAlignment="1">
      <alignment horizontal="center" vertical="center"/>
    </xf>
    <xf numFmtId="182" fontId="33" fillId="12" borderId="173" xfId="0" applyNumberFormat="1" applyFont="1" applyFill="1" applyBorder="1" applyAlignment="1">
      <alignment horizontal="right" vertical="center"/>
    </xf>
    <xf numFmtId="182" fontId="33" fillId="0" borderId="89" xfId="0" applyNumberFormat="1" applyFont="1" applyBorder="1" applyAlignment="1">
      <alignment horizontal="right" vertical="center"/>
    </xf>
    <xf numFmtId="183" fontId="33" fillId="0" borderId="228" xfId="0" applyNumberFormat="1" applyFont="1" applyBorder="1" applyAlignment="1">
      <alignment horizontal="right" vertical="center"/>
    </xf>
    <xf numFmtId="183" fontId="33" fillId="0" borderId="96" xfId="0" applyNumberFormat="1" applyFont="1" applyBorder="1" applyAlignment="1">
      <alignment horizontal="right" vertical="center"/>
    </xf>
    <xf numFmtId="183" fontId="33" fillId="0" borderId="89" xfId="0" applyNumberFormat="1" applyFont="1" applyBorder="1" applyAlignment="1">
      <alignment horizontal="right" vertical="center"/>
    </xf>
    <xf numFmtId="183" fontId="33" fillId="0" borderId="227" xfId="0" applyNumberFormat="1" applyFont="1" applyBorder="1" applyAlignment="1">
      <alignment horizontal="right" vertical="center"/>
    </xf>
    <xf numFmtId="182" fontId="33" fillId="12" borderId="90" xfId="0" applyNumberFormat="1" applyFont="1" applyFill="1" applyBorder="1" applyAlignment="1">
      <alignment horizontal="right" vertical="center"/>
    </xf>
    <xf numFmtId="0" fontId="1" fillId="2" borderId="42" xfId="0" applyFont="1" applyFill="1" applyBorder="1"/>
    <xf numFmtId="0" fontId="1" fillId="2" borderId="42" xfId="0" applyFont="1" applyFill="1" applyBorder="1" applyAlignment="1">
      <alignment horizontal="center" vertical="center"/>
    </xf>
    <xf numFmtId="0" fontId="1" fillId="2" borderId="42" xfId="0" applyFont="1" applyFill="1" applyBorder="1" applyAlignment="1">
      <alignment horizontal="left" vertical="center"/>
    </xf>
    <xf numFmtId="0" fontId="49" fillId="3" borderId="0" xfId="0" applyFont="1" applyFill="1" applyAlignment="1">
      <alignment horizontal="center"/>
    </xf>
    <xf numFmtId="0" fontId="50" fillId="3" borderId="0" xfId="0" applyFont="1" applyFill="1" applyAlignment="1">
      <alignment horizontal="right"/>
    </xf>
    <xf numFmtId="0" fontId="51" fillId="3" borderId="0" xfId="0" applyFont="1" applyFill="1" applyAlignment="1">
      <alignment horizontal="left"/>
    </xf>
    <xf numFmtId="0" fontId="49" fillId="3" borderId="0" xfId="0" applyFont="1" applyFill="1" applyAlignment="1"/>
    <xf numFmtId="0" fontId="49" fillId="23" borderId="22" xfId="0" applyFont="1" applyFill="1" applyBorder="1" applyAlignment="1"/>
    <xf numFmtId="3" fontId="49" fillId="23" borderId="22" xfId="0" applyNumberFormat="1" applyFont="1" applyFill="1" applyBorder="1" applyAlignment="1">
      <alignment horizontal="right"/>
    </xf>
    <xf numFmtId="0" fontId="49" fillId="12" borderId="229" xfId="0" applyFont="1" applyFill="1" applyBorder="1" applyAlignment="1"/>
    <xf numFmtId="3" fontId="49" fillId="12" borderId="229" xfId="0" applyNumberFormat="1" applyFont="1" applyFill="1" applyBorder="1" applyAlignment="1">
      <alignment horizontal="right"/>
    </xf>
    <xf numFmtId="0" fontId="49" fillId="23" borderId="229" xfId="0" applyFont="1" applyFill="1" applyBorder="1" applyAlignment="1"/>
    <xf numFmtId="0" fontId="49" fillId="23" borderId="229" xfId="0" applyFont="1" applyFill="1" applyBorder="1" applyAlignment="1">
      <alignment horizontal="right"/>
    </xf>
    <xf numFmtId="3" fontId="49" fillId="23" borderId="229" xfId="0" applyNumberFormat="1" applyFont="1" applyFill="1" applyBorder="1" applyAlignment="1">
      <alignment horizontal="right"/>
    </xf>
    <xf numFmtId="0" fontId="49" fillId="12" borderId="229" xfId="0" applyFont="1" applyFill="1" applyBorder="1" applyAlignment="1">
      <alignment horizontal="right"/>
    </xf>
    <xf numFmtId="0" fontId="49" fillId="23" borderId="229" xfId="0" applyFont="1" applyFill="1" applyBorder="1" applyAlignment="1">
      <alignment vertical="center" wrapText="1"/>
    </xf>
    <xf numFmtId="0" fontId="49" fillId="23" borderId="230" xfId="0" applyFont="1" applyFill="1" applyBorder="1" applyAlignment="1"/>
    <xf numFmtId="0" fontId="49" fillId="23" borderId="230" xfId="0" applyFont="1" applyFill="1" applyBorder="1" applyAlignment="1">
      <alignment horizontal="right"/>
    </xf>
    <xf numFmtId="3" fontId="49" fillId="23" borderId="230" xfId="0" applyNumberFormat="1" applyFont="1" applyFill="1" applyBorder="1" applyAlignment="1">
      <alignment horizontal="right"/>
    </xf>
    <xf numFmtId="0" fontId="39" fillId="3" borderId="0" xfId="0" applyFont="1" applyFill="1" applyAlignment="1">
      <alignment horizontal="right"/>
    </xf>
    <xf numFmtId="0" fontId="33" fillId="3" borderId="0" xfId="0" applyFont="1" applyFill="1" applyAlignment="1">
      <alignment horizontal="left"/>
    </xf>
    <xf numFmtId="0" fontId="37" fillId="3" borderId="0" xfId="0" applyFont="1" applyFill="1" applyAlignment="1">
      <alignment horizontal="center"/>
    </xf>
    <xf numFmtId="0" fontId="23" fillId="0" borderId="0" xfId="0" applyFont="1" applyAlignment="1"/>
    <xf numFmtId="0" fontId="38" fillId="2" borderId="42" xfId="0" applyFont="1" applyFill="1" applyBorder="1" applyAlignment="1">
      <alignment horizontal="left" vertical="center"/>
    </xf>
    <xf numFmtId="0" fontId="33" fillId="3" borderId="0" xfId="0" applyFont="1" applyFill="1" applyAlignment="1">
      <alignment vertical="center"/>
    </xf>
    <xf numFmtId="0" fontId="39" fillId="0" borderId="44" xfId="0" applyFont="1" applyBorder="1" applyAlignment="1">
      <alignment horizontal="center" vertical="center"/>
    </xf>
    <xf numFmtId="0" fontId="39" fillId="16" borderId="44" xfId="0" applyFont="1" applyFill="1" applyBorder="1" applyAlignment="1">
      <alignment horizontal="center" vertical="center"/>
    </xf>
    <xf numFmtId="0" fontId="37" fillId="3" borderId="42" xfId="0" applyFont="1" applyFill="1" applyBorder="1" applyAlignment="1">
      <alignment horizontal="center"/>
    </xf>
    <xf numFmtId="0" fontId="23" fillId="0" borderId="42" xfId="0" applyFont="1" applyBorder="1" applyAlignment="1"/>
    <xf numFmtId="0" fontId="49" fillId="3" borderId="42" xfId="0" applyFont="1" applyFill="1" applyBorder="1" applyAlignment="1">
      <alignment horizontal="center"/>
    </xf>
    <xf numFmtId="0" fontId="39" fillId="0" borderId="39" xfId="0" applyFont="1" applyBorder="1" applyAlignment="1">
      <alignment horizontal="center" vertical="center"/>
    </xf>
    <xf numFmtId="3" fontId="49" fillId="23" borderId="39" xfId="0" applyNumberFormat="1" applyFont="1" applyFill="1" applyBorder="1" applyAlignment="1">
      <alignment horizontal="right"/>
    </xf>
    <xf numFmtId="3" fontId="49" fillId="12" borderId="39" xfId="0" applyNumberFormat="1" applyFont="1" applyFill="1" applyBorder="1" applyAlignment="1">
      <alignment horizontal="right"/>
    </xf>
    <xf numFmtId="0" fontId="49" fillId="23" borderId="39" xfId="0" applyFont="1" applyFill="1" applyBorder="1" applyAlignment="1">
      <alignment horizontal="right"/>
    </xf>
    <xf numFmtId="0" fontId="49" fillId="12" borderId="39" xfId="0" applyFont="1" applyFill="1" applyBorder="1" applyAlignment="1">
      <alignment horizontal="right"/>
    </xf>
    <xf numFmtId="0" fontId="37" fillId="0" borderId="42" xfId="0" applyFont="1" applyBorder="1" applyAlignment="1">
      <alignment vertical="center"/>
    </xf>
    <xf numFmtId="184" fontId="37" fillId="0" borderId="179" xfId="0" applyNumberFormat="1" applyFont="1" applyBorder="1" applyAlignment="1">
      <alignment horizontal="center" vertical="center"/>
    </xf>
    <xf numFmtId="183" fontId="39" fillId="18" borderId="121" xfId="0" applyNumberFormat="1" applyFont="1" applyFill="1" applyBorder="1" applyAlignment="1">
      <alignment horizontal="center" vertical="center" wrapText="1"/>
    </xf>
    <xf numFmtId="0" fontId="27" fillId="3" borderId="0" xfId="0" applyFont="1" applyFill="1" applyAlignment="1">
      <alignment horizontal="left"/>
    </xf>
    <xf numFmtId="0" fontId="28" fillId="12" borderId="0" xfId="0" applyFont="1" applyFill="1" applyAlignment="1">
      <alignment vertical="center"/>
    </xf>
    <xf numFmtId="0" fontId="28" fillId="12" borderId="0" xfId="0" applyFont="1" applyFill="1" applyAlignment="1">
      <alignment horizontal="center" vertical="center"/>
    </xf>
    <xf numFmtId="182" fontId="28" fillId="12" borderId="0" xfId="0" applyNumberFormat="1" applyFont="1" applyFill="1" applyAlignment="1">
      <alignment vertical="center"/>
    </xf>
    <xf numFmtId="183" fontId="28" fillId="12" borderId="0" xfId="0" applyNumberFormat="1" applyFont="1" applyFill="1" applyAlignment="1">
      <alignment vertical="center"/>
    </xf>
    <xf numFmtId="0" fontId="37" fillId="0" borderId="203" xfId="0" applyFont="1" applyBorder="1" applyAlignment="1">
      <alignment vertical="center"/>
    </xf>
    <xf numFmtId="0" fontId="9" fillId="2" borderId="6" xfId="0" applyFont="1" applyFill="1" applyBorder="1" applyAlignment="1">
      <alignment horizontal="center" vertical="center" wrapText="1"/>
    </xf>
    <xf numFmtId="0" fontId="7" fillId="12" borderId="17" xfId="0" applyFont="1" applyFill="1" applyBorder="1"/>
    <xf numFmtId="0" fontId="1" fillId="2" borderId="32" xfId="0" applyFont="1" applyFill="1" applyBorder="1" applyAlignment="1">
      <alignment horizontal="center" vertical="center"/>
    </xf>
    <xf numFmtId="0" fontId="7" fillId="12" borderId="18" xfId="0" applyFont="1" applyFill="1" applyBorder="1"/>
    <xf numFmtId="0" fontId="9" fillId="2" borderId="4" xfId="0" applyFont="1" applyFill="1" applyBorder="1" applyAlignment="1">
      <alignment horizontal="center" vertical="center" wrapText="1"/>
    </xf>
    <xf numFmtId="0" fontId="7" fillId="12" borderId="10" xfId="0" applyFont="1" applyFill="1" applyBorder="1"/>
    <xf numFmtId="0" fontId="7" fillId="12" borderId="27" xfId="0" applyFont="1" applyFill="1" applyBorder="1"/>
    <xf numFmtId="0" fontId="9" fillId="2" borderId="4" xfId="0" applyFont="1" applyFill="1" applyBorder="1" applyAlignment="1">
      <alignment horizontal="center" vertical="center"/>
    </xf>
    <xf numFmtId="0" fontId="9" fillId="13" borderId="4"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7" fillId="12" borderId="31" xfId="0" applyFont="1" applyFill="1" applyBorder="1"/>
    <xf numFmtId="0" fontId="1" fillId="13" borderId="32" xfId="0" applyFont="1" applyFill="1" applyBorder="1" applyAlignment="1">
      <alignment horizontal="center" vertical="center" wrapText="1"/>
    </xf>
    <xf numFmtId="0" fontId="1" fillId="2" borderId="6" xfId="0" applyFont="1" applyFill="1" applyBorder="1" applyAlignment="1">
      <alignment horizontal="center" vertical="center"/>
    </xf>
    <xf numFmtId="0" fontId="9" fillId="13" borderId="6"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7" fillId="12" borderId="40" xfId="0" applyFont="1" applyFill="1" applyBorder="1"/>
    <xf numFmtId="0" fontId="8" fillId="2" borderId="36" xfId="0" applyFont="1" applyFill="1" applyBorder="1" applyAlignment="1">
      <alignment horizontal="center" vertical="center" wrapText="1"/>
    </xf>
    <xf numFmtId="0" fontId="7" fillId="0" borderId="39" xfId="0" applyFont="1" applyBorder="1"/>
    <xf numFmtId="0" fontId="7" fillId="0" borderId="23" xfId="0" applyFont="1" applyBorder="1"/>
    <xf numFmtId="0" fontId="9" fillId="2" borderId="36" xfId="0" applyFont="1" applyFill="1" applyBorder="1" applyAlignment="1">
      <alignment horizontal="center" vertical="center" wrapText="1"/>
    </xf>
    <xf numFmtId="179" fontId="8" fillId="5" borderId="7" xfId="0" applyNumberFormat="1" applyFont="1" applyFill="1" applyBorder="1" applyAlignment="1">
      <alignment horizontal="center" vertical="center" wrapText="1"/>
    </xf>
    <xf numFmtId="0" fontId="7" fillId="0" borderId="7" xfId="0" applyFont="1" applyBorder="1"/>
    <xf numFmtId="0" fontId="7" fillId="0" borderId="8" xfId="0" applyFont="1" applyBorder="1"/>
    <xf numFmtId="0" fontId="7" fillId="0" borderId="12" xfId="0" applyFont="1" applyBorder="1"/>
    <xf numFmtId="0" fontId="7" fillId="0" borderId="13" xfId="0" applyFont="1" applyBorder="1"/>
    <xf numFmtId="0" fontId="1" fillId="13" borderId="6" xfId="0" applyFont="1" applyFill="1" applyBorder="1" applyAlignment="1">
      <alignment horizontal="center" vertical="center"/>
    </xf>
    <xf numFmtId="179" fontId="9" fillId="8" borderId="34" xfId="0" applyNumberFormat="1" applyFont="1" applyFill="1" applyBorder="1" applyAlignment="1">
      <alignment horizontal="center" vertical="center" wrapText="1"/>
    </xf>
    <xf numFmtId="0" fontId="7" fillId="0" borderId="34" xfId="0" applyFont="1" applyBorder="1"/>
    <xf numFmtId="0" fontId="9" fillId="2" borderId="5" xfId="0" applyFont="1" applyFill="1" applyBorder="1" applyAlignment="1">
      <alignment horizontal="center" vertical="center" wrapText="1"/>
    </xf>
    <xf numFmtId="0" fontId="9" fillId="13" borderId="4" xfId="0" applyFont="1" applyFill="1" applyBorder="1" applyAlignment="1">
      <alignment horizontal="center" vertical="center"/>
    </xf>
    <xf numFmtId="0" fontId="9" fillId="2" borderId="39" xfId="0" applyFont="1" applyFill="1" applyBorder="1" applyAlignment="1">
      <alignment horizontal="center" vertical="center" wrapText="1"/>
    </xf>
    <xf numFmtId="176" fontId="5" fillId="4" borderId="36" xfId="0" applyNumberFormat="1" applyFont="1" applyFill="1" applyBorder="1" applyAlignment="1">
      <alignment horizontal="center" vertical="center" wrapText="1"/>
    </xf>
    <xf numFmtId="0" fontId="21" fillId="0" borderId="4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8" fillId="2" borderId="32" xfId="0" applyFont="1" applyFill="1" applyBorder="1" applyAlignment="1">
      <alignment horizontal="center" vertical="center" wrapText="1"/>
    </xf>
    <xf numFmtId="0" fontId="7" fillId="0" borderId="40" xfId="0" applyFont="1" applyBorder="1" applyAlignment="1">
      <alignment horizontal="center" vertical="center"/>
    </xf>
    <xf numFmtId="0" fontId="7" fillId="0" borderId="22" xfId="0" applyFont="1" applyBorder="1" applyAlignment="1">
      <alignment horizontal="center" vertical="center"/>
    </xf>
    <xf numFmtId="179" fontId="8" fillId="7" borderId="14" xfId="0" applyNumberFormat="1" applyFont="1" applyFill="1" applyBorder="1" applyAlignment="1">
      <alignment horizontal="center" vertical="center" wrapText="1"/>
    </xf>
    <xf numFmtId="0" fontId="7" fillId="0" borderId="15" xfId="0" applyFont="1" applyBorder="1"/>
    <xf numFmtId="0" fontId="7" fillId="0" borderId="16" xfId="0" applyFont="1" applyBorder="1"/>
    <xf numFmtId="179" fontId="8" fillId="2" borderId="21" xfId="0" applyNumberFormat="1" applyFont="1" applyFill="1" applyBorder="1" applyAlignment="1">
      <alignment horizontal="center" vertical="center" wrapText="1"/>
    </xf>
    <xf numFmtId="0" fontId="7" fillId="0" borderId="21" xfId="0" applyFont="1" applyBorder="1"/>
    <xf numFmtId="0" fontId="7" fillId="0" borderId="33" xfId="0" applyFont="1" applyBorder="1"/>
    <xf numFmtId="179" fontId="9" fillId="9" borderId="38" xfId="0" applyNumberFormat="1" applyFont="1" applyFill="1" applyBorder="1" applyAlignment="1">
      <alignment horizontal="center" vertical="center" wrapText="1"/>
    </xf>
    <xf numFmtId="179" fontId="9" fillId="2" borderId="37" xfId="0" applyNumberFormat="1" applyFont="1" applyFill="1" applyBorder="1" applyAlignment="1">
      <alignment horizontal="center" vertical="center" wrapText="1"/>
    </xf>
    <xf numFmtId="179" fontId="9" fillId="2" borderId="21" xfId="0" applyNumberFormat="1" applyFont="1" applyFill="1" applyBorder="1" applyAlignment="1">
      <alignment horizontal="center" vertical="center" wrapText="1"/>
    </xf>
    <xf numFmtId="179" fontId="8" fillId="6" borderId="21"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0" fontId="7" fillId="0" borderId="40" xfId="0" applyFont="1" applyBorder="1"/>
    <xf numFmtId="0" fontId="7" fillId="0" borderId="26" xfId="0" applyFont="1" applyBorder="1"/>
    <xf numFmtId="0" fontId="33" fillId="12" borderId="64" xfId="0" applyFont="1" applyFill="1" applyBorder="1" applyAlignment="1">
      <alignment horizontal="center" vertical="center" wrapText="1"/>
    </xf>
    <xf numFmtId="0" fontId="33" fillId="0" borderId="74" xfId="0" applyFont="1" applyBorder="1" applyAlignment="1">
      <alignment horizontal="center" vertical="center" wrapText="1"/>
    </xf>
    <xf numFmtId="0" fontId="33" fillId="0" borderId="120" xfId="0" applyFont="1" applyBorder="1" applyAlignment="1">
      <alignment horizontal="center" vertical="center" wrapText="1"/>
    </xf>
    <xf numFmtId="0" fontId="37" fillId="0" borderId="65" xfId="0" applyFont="1" applyBorder="1" applyAlignment="1">
      <alignment horizontal="center" vertical="center" wrapText="1"/>
    </xf>
    <xf numFmtId="0" fontId="37" fillId="0" borderId="66"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88"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182" fontId="37" fillId="14" borderId="69" xfId="0" applyNumberFormat="1"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71" xfId="0" applyFont="1" applyFill="1" applyBorder="1" applyAlignment="1">
      <alignment horizontal="center" vertical="center" wrapText="1"/>
    </xf>
    <xf numFmtId="182" fontId="37" fillId="15" borderId="72" xfId="0" applyNumberFormat="1" applyFont="1" applyFill="1" applyBorder="1" applyAlignment="1">
      <alignment horizontal="center" vertical="center" wrapText="1"/>
    </xf>
    <xf numFmtId="0" fontId="37" fillId="15" borderId="70" xfId="0" applyFont="1" applyFill="1" applyBorder="1" applyAlignment="1">
      <alignment horizontal="center" vertical="center" wrapText="1"/>
    </xf>
    <xf numFmtId="0" fontId="37" fillId="15" borderId="73" xfId="0" applyFont="1" applyFill="1" applyBorder="1" applyAlignment="1">
      <alignment horizontal="center" vertical="center" wrapText="1"/>
    </xf>
    <xf numFmtId="182" fontId="37" fillId="16" borderId="69" xfId="0" applyNumberFormat="1" applyFont="1" applyFill="1" applyBorder="1" applyAlignment="1">
      <alignment horizontal="center" vertical="center" wrapText="1"/>
    </xf>
    <xf numFmtId="0" fontId="37" fillId="16" borderId="70" xfId="0" applyFont="1" applyFill="1" applyBorder="1" applyAlignment="1">
      <alignment horizontal="center" vertical="center" wrapText="1"/>
    </xf>
    <xf numFmtId="0" fontId="37" fillId="16" borderId="78" xfId="0" applyFont="1" applyFill="1" applyBorder="1" applyAlignment="1">
      <alignment horizontal="center" vertical="center" wrapText="1"/>
    </xf>
    <xf numFmtId="182" fontId="37" fillId="0" borderId="79" xfId="0" applyNumberFormat="1" applyFont="1" applyBorder="1" applyAlignment="1">
      <alignment horizontal="center" vertical="center" wrapText="1"/>
    </xf>
    <xf numFmtId="0" fontId="37" fillId="0" borderId="80" xfId="0" applyFont="1" applyBorder="1" applyAlignment="1">
      <alignment horizontal="center" vertical="center" wrapText="1"/>
    </xf>
    <xf numFmtId="0" fontId="37" fillId="0" borderId="85" xfId="0" applyFont="1" applyBorder="1" applyAlignment="1">
      <alignment horizontal="center" vertical="center" wrapText="1"/>
    </xf>
    <xf numFmtId="0" fontId="37" fillId="0" borderId="86"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183" fontId="37" fillId="17" borderId="72" xfId="0" applyNumberFormat="1" applyFont="1" applyFill="1" applyBorder="1" applyAlignment="1">
      <alignment horizontal="center" vertical="center" wrapText="1"/>
    </xf>
    <xf numFmtId="0" fontId="37" fillId="17" borderId="70" xfId="0" applyFont="1" applyFill="1" applyBorder="1" applyAlignment="1">
      <alignment horizontal="center" vertical="center" wrapText="1"/>
    </xf>
    <xf numFmtId="0" fontId="37" fillId="17" borderId="78" xfId="0" applyFont="1" applyFill="1" applyBorder="1" applyAlignment="1">
      <alignment horizontal="center" vertical="center" wrapText="1"/>
    </xf>
    <xf numFmtId="183" fontId="37" fillId="18" borderId="79" xfId="0" applyNumberFormat="1" applyFont="1" applyFill="1" applyBorder="1" applyAlignment="1">
      <alignment horizontal="center" vertical="center" wrapText="1"/>
    </xf>
    <xf numFmtId="0" fontId="37" fillId="18" borderId="68" xfId="0" applyFont="1" applyFill="1" applyBorder="1" applyAlignment="1">
      <alignment horizontal="center" vertical="center" wrapText="1"/>
    </xf>
    <xf numFmtId="0" fontId="37" fillId="18" borderId="85" xfId="0" applyFont="1" applyFill="1" applyBorder="1" applyAlignment="1">
      <alignment horizontal="center" vertical="center" wrapText="1"/>
    </xf>
    <xf numFmtId="0" fontId="37" fillId="18" borderId="77" xfId="0" applyFont="1" applyFill="1" applyBorder="1" applyAlignment="1">
      <alignment horizontal="center" vertical="center" wrapText="1"/>
    </xf>
    <xf numFmtId="0" fontId="37" fillId="18" borderId="96" xfId="0" applyFont="1" applyFill="1" applyBorder="1" applyAlignment="1">
      <alignment horizontal="center" vertical="center" wrapText="1"/>
    </xf>
    <xf numFmtId="0" fontId="37" fillId="18" borderId="91" xfId="0" applyFont="1" applyFill="1" applyBorder="1" applyAlignment="1">
      <alignment horizontal="center" vertical="center" wrapText="1"/>
    </xf>
    <xf numFmtId="182" fontId="37" fillId="16" borderId="72" xfId="0" applyNumberFormat="1" applyFont="1" applyFill="1" applyBorder="1" applyAlignment="1">
      <alignment horizontal="center" vertical="center" wrapText="1"/>
    </xf>
    <xf numFmtId="183" fontId="37" fillId="0" borderId="83" xfId="0" applyNumberFormat="1" applyFont="1" applyBorder="1" applyAlignment="1">
      <alignment horizontal="center" vertical="center" wrapText="1"/>
    </xf>
    <xf numFmtId="0" fontId="37" fillId="0" borderId="84"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121"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100" xfId="0" applyFont="1" applyBorder="1" applyAlignment="1">
      <alignment horizontal="center" vertical="center" wrapText="1"/>
    </xf>
    <xf numFmtId="0" fontId="37" fillId="0" borderId="102" xfId="0" applyFont="1" applyBorder="1" applyAlignment="1">
      <alignment horizontal="center" vertical="center" wrapText="1"/>
    </xf>
    <xf numFmtId="0" fontId="37" fillId="0" borderId="124" xfId="0" applyFont="1" applyBorder="1" applyAlignment="1">
      <alignment horizontal="center" vertical="center" wrapText="1"/>
    </xf>
    <xf numFmtId="182" fontId="33" fillId="0" borderId="69" xfId="0" applyNumberFormat="1" applyFont="1" applyBorder="1" applyAlignment="1">
      <alignment horizontal="center" vertical="center" wrapText="1"/>
    </xf>
    <xf numFmtId="0" fontId="33" fillId="0" borderId="101"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100" xfId="0" applyFont="1" applyBorder="1" applyAlignment="1">
      <alignment horizontal="center" vertical="center" wrapText="1"/>
    </xf>
    <xf numFmtId="182" fontId="37" fillId="0" borderId="116" xfId="0" applyNumberFormat="1" applyFont="1" applyBorder="1" applyAlignment="1">
      <alignment horizontal="center" vertical="center" wrapText="1"/>
    </xf>
    <xf numFmtId="0" fontId="37" fillId="0" borderId="131" xfId="0" applyFont="1" applyBorder="1" applyAlignment="1">
      <alignment horizontal="center" vertical="center" wrapText="1"/>
    </xf>
    <xf numFmtId="182" fontId="37" fillId="0" borderId="112" xfId="0" applyNumberFormat="1" applyFont="1" applyBorder="1" applyAlignment="1">
      <alignment horizontal="center" vertical="center" wrapText="1"/>
    </xf>
    <xf numFmtId="0" fontId="37" fillId="0" borderId="127" xfId="0" applyFont="1" applyBorder="1" applyAlignment="1">
      <alignment horizontal="center" vertical="center" wrapText="1"/>
    </xf>
    <xf numFmtId="182" fontId="37" fillId="0" borderId="113" xfId="0" applyNumberFormat="1" applyFont="1" applyBorder="1" applyAlignment="1">
      <alignment horizontal="center" vertical="center" wrapText="1"/>
    </xf>
    <xf numFmtId="0" fontId="37" fillId="0" borderId="128" xfId="0" applyFont="1" applyBorder="1" applyAlignment="1">
      <alignment horizontal="center" vertical="center" wrapText="1"/>
    </xf>
    <xf numFmtId="182" fontId="37" fillId="0" borderId="115" xfId="0" applyNumberFormat="1" applyFont="1" applyBorder="1" applyAlignment="1">
      <alignment horizontal="center" vertical="center" wrapText="1"/>
    </xf>
    <xf numFmtId="0" fontId="37" fillId="0" borderId="130" xfId="0" applyFont="1" applyBorder="1" applyAlignment="1">
      <alignment horizontal="center" vertical="center" wrapText="1"/>
    </xf>
    <xf numFmtId="182" fontId="37" fillId="0" borderId="117" xfId="0" applyNumberFormat="1" applyFont="1" applyBorder="1" applyAlignment="1">
      <alignment horizontal="center" vertical="center" wrapText="1"/>
    </xf>
    <xf numFmtId="0" fontId="37" fillId="0" borderId="132" xfId="0" applyFont="1" applyBorder="1" applyAlignment="1">
      <alignment horizontal="center" vertical="center" wrapText="1"/>
    </xf>
    <xf numFmtId="182" fontId="37" fillId="0" borderId="110" xfId="0" applyNumberFormat="1" applyFont="1" applyBorder="1" applyAlignment="1">
      <alignment horizontal="center" vertical="center" wrapText="1"/>
    </xf>
    <xf numFmtId="0" fontId="37" fillId="0" borderId="125" xfId="0" applyFont="1" applyBorder="1" applyAlignment="1">
      <alignment horizontal="center" vertical="center" wrapText="1"/>
    </xf>
    <xf numFmtId="182" fontId="37" fillId="0" borderId="111" xfId="0" applyNumberFormat="1" applyFont="1" applyBorder="1" applyAlignment="1">
      <alignment horizontal="center" vertical="center" wrapText="1"/>
    </xf>
    <xf numFmtId="0" fontId="37" fillId="0" borderId="126" xfId="0" applyFont="1" applyBorder="1" applyAlignment="1">
      <alignment horizontal="center" vertical="center" wrapText="1"/>
    </xf>
    <xf numFmtId="182" fontId="37" fillId="0" borderId="83" xfId="0" applyNumberFormat="1" applyFont="1" applyBorder="1" applyAlignment="1">
      <alignment horizontal="center" vertical="center" wrapText="1"/>
    </xf>
    <xf numFmtId="0" fontId="37" fillId="0" borderId="114" xfId="0" applyFont="1" applyBorder="1" applyAlignment="1">
      <alignment horizontal="center" vertical="center" wrapText="1"/>
    </xf>
    <xf numFmtId="0" fontId="37" fillId="0" borderId="129" xfId="0" applyFont="1" applyBorder="1" applyAlignment="1">
      <alignment horizontal="center" vertical="center" wrapText="1"/>
    </xf>
    <xf numFmtId="182" fontId="37" fillId="0" borderId="82" xfId="0" applyNumberFormat="1" applyFont="1" applyBorder="1" applyAlignment="1">
      <alignment horizontal="center" vertical="center" wrapText="1"/>
    </xf>
    <xf numFmtId="0" fontId="37" fillId="0" borderId="113" xfId="0" applyFont="1" applyBorder="1" applyAlignment="1">
      <alignment horizontal="center" vertical="center" wrapText="1"/>
    </xf>
    <xf numFmtId="0" fontId="37" fillId="18" borderId="80" xfId="0" applyFont="1" applyFill="1" applyBorder="1" applyAlignment="1">
      <alignment horizontal="center" vertical="center" wrapText="1"/>
    </xf>
    <xf numFmtId="0" fontId="37" fillId="18" borderId="86" xfId="0" applyFont="1" applyFill="1" applyBorder="1" applyAlignment="1">
      <alignment horizontal="center" vertical="center" wrapText="1"/>
    </xf>
    <xf numFmtId="0" fontId="37" fillId="18" borderId="97" xfId="0" applyFont="1" applyFill="1" applyBorder="1" applyAlignment="1">
      <alignment horizontal="center" vertical="center" wrapText="1"/>
    </xf>
    <xf numFmtId="183" fontId="37" fillId="21" borderId="81" xfId="0" applyNumberFormat="1" applyFont="1" applyFill="1" applyBorder="1" applyAlignment="1">
      <alignment horizontal="center" vertical="center" wrapText="1"/>
    </xf>
    <xf numFmtId="0" fontId="37" fillId="21" borderId="82" xfId="0" applyFont="1" applyFill="1" applyBorder="1" applyAlignment="1">
      <alignment horizontal="center" vertical="center" wrapText="1"/>
    </xf>
    <xf numFmtId="0" fontId="37" fillId="21" borderId="92" xfId="0" applyFont="1" applyFill="1" applyBorder="1" applyAlignment="1">
      <alignment horizontal="center" vertical="center" wrapText="1"/>
    </xf>
    <xf numFmtId="0" fontId="37" fillId="21" borderId="93" xfId="0" applyFont="1" applyFill="1" applyBorder="1" applyAlignment="1">
      <alignment horizontal="center" vertical="center" wrapText="1"/>
    </xf>
    <xf numFmtId="183" fontId="37" fillId="21" borderId="87" xfId="0" applyNumberFormat="1" applyFont="1" applyFill="1" applyBorder="1" applyAlignment="1">
      <alignment horizontal="center" vertical="center" wrapText="1"/>
    </xf>
    <xf numFmtId="0" fontId="37" fillId="21" borderId="98" xfId="0" applyFont="1" applyFill="1" applyBorder="1" applyAlignment="1">
      <alignment horizontal="center" vertical="center" wrapText="1"/>
    </xf>
    <xf numFmtId="0" fontId="37" fillId="21" borderId="99" xfId="0" applyFont="1" applyFill="1" applyBorder="1" applyAlignment="1">
      <alignment horizontal="center" vertical="center" wrapText="1"/>
    </xf>
    <xf numFmtId="0" fontId="37" fillId="21" borderId="95" xfId="0" applyFont="1" applyFill="1" applyBorder="1" applyAlignment="1">
      <alignment horizontal="center" vertical="center" wrapText="1"/>
    </xf>
    <xf numFmtId="0" fontId="37" fillId="0" borderId="179" xfId="0" applyFont="1" applyBorder="1" applyAlignment="1">
      <alignment horizontal="center" vertical="center" wrapText="1"/>
    </xf>
    <xf numFmtId="182" fontId="33" fillId="0" borderId="72" xfId="0" applyNumberFormat="1" applyFont="1" applyBorder="1" applyAlignment="1">
      <alignment horizontal="center" vertical="center" wrapText="1"/>
    </xf>
    <xf numFmtId="0" fontId="33" fillId="0" borderId="66" xfId="0" applyFont="1" applyBorder="1" applyAlignment="1">
      <alignment horizontal="center" vertical="center" wrapText="1"/>
    </xf>
    <xf numFmtId="182" fontId="37" fillId="0" borderId="118" xfId="0" applyNumberFormat="1" applyFont="1" applyBorder="1" applyAlignment="1">
      <alignment horizontal="center" vertical="center" wrapText="1"/>
    </xf>
    <xf numFmtId="0" fontId="37" fillId="0" borderId="133" xfId="0" applyFont="1" applyBorder="1" applyAlignment="1">
      <alignment horizontal="center" vertical="center" wrapText="1"/>
    </xf>
    <xf numFmtId="182" fontId="37" fillId="0" borderId="119" xfId="0" applyNumberFormat="1" applyFont="1" applyBorder="1" applyAlignment="1">
      <alignment horizontal="center" vertical="center" wrapText="1"/>
    </xf>
    <xf numFmtId="0" fontId="37" fillId="0" borderId="134" xfId="0" applyFont="1" applyBorder="1" applyAlignment="1">
      <alignment horizontal="center" vertical="center" wrapText="1"/>
    </xf>
    <xf numFmtId="183" fontId="37" fillId="0" borderId="180" xfId="0" applyNumberFormat="1" applyFont="1" applyBorder="1" applyAlignment="1">
      <alignment horizontal="center" vertical="center" wrapText="1"/>
    </xf>
    <xf numFmtId="183" fontId="37" fillId="0" borderId="187" xfId="0" applyNumberFormat="1" applyFont="1" applyBorder="1" applyAlignment="1">
      <alignment horizontal="center" vertical="center" wrapText="1"/>
    </xf>
    <xf numFmtId="183" fontId="37" fillId="0" borderId="181" xfId="0" applyNumberFormat="1" applyFont="1" applyBorder="1" applyAlignment="1">
      <alignment horizontal="center" vertical="center" wrapText="1"/>
    </xf>
    <xf numFmtId="183" fontId="37" fillId="0" borderId="188" xfId="0" applyNumberFormat="1" applyFont="1" applyBorder="1" applyAlignment="1">
      <alignment horizontal="center" vertical="center" wrapText="1"/>
    </xf>
    <xf numFmtId="182" fontId="37" fillId="0" borderId="136" xfId="0" applyNumberFormat="1" applyFont="1" applyBorder="1" applyAlignment="1">
      <alignment horizontal="center" vertical="center" wrapText="1"/>
    </xf>
    <xf numFmtId="0" fontId="37" fillId="0" borderId="186" xfId="0" applyFont="1" applyBorder="1" applyAlignment="1">
      <alignment horizontal="center" vertical="center" wrapText="1"/>
    </xf>
    <xf numFmtId="182" fontId="37" fillId="0" borderId="125" xfId="0" applyNumberFormat="1" applyFont="1" applyBorder="1" applyAlignment="1">
      <alignment horizontal="center" vertical="center" wrapText="1"/>
    </xf>
    <xf numFmtId="183" fontId="37" fillId="0" borderId="118" xfId="0" applyNumberFormat="1" applyFont="1" applyBorder="1" applyAlignment="1">
      <alignment horizontal="center" vertical="center" wrapText="1"/>
    </xf>
    <xf numFmtId="183" fontId="37" fillId="0" borderId="133" xfId="0" applyNumberFormat="1" applyFont="1" applyBorder="1" applyAlignment="1">
      <alignment horizontal="center" vertical="center" wrapText="1"/>
    </xf>
    <xf numFmtId="182" fontId="37" fillId="0" borderId="130" xfId="0" applyNumberFormat="1" applyFont="1" applyBorder="1" applyAlignment="1">
      <alignment horizontal="center" vertical="center" wrapText="1"/>
    </xf>
    <xf numFmtId="183" fontId="37" fillId="18" borderId="67" xfId="0" applyNumberFormat="1" applyFont="1" applyFill="1" applyBorder="1" applyAlignment="1">
      <alignment horizontal="center" vertical="center" wrapText="1"/>
    </xf>
    <xf numFmtId="183" fontId="37" fillId="18" borderId="42" xfId="0" applyNumberFormat="1" applyFont="1" applyFill="1" applyBorder="1" applyAlignment="1">
      <alignment horizontal="center" vertical="center" wrapText="1"/>
    </xf>
    <xf numFmtId="183" fontId="37" fillId="18" borderId="90" xfId="0" applyNumberFormat="1" applyFont="1" applyFill="1" applyBorder="1" applyAlignment="1">
      <alignment horizontal="center" vertical="center" wrapText="1"/>
    </xf>
    <xf numFmtId="182" fontId="37" fillId="16" borderId="79" xfId="0" applyNumberFormat="1" applyFont="1" applyFill="1" applyBorder="1" applyAlignment="1">
      <alignment horizontal="center" vertical="center" wrapText="1"/>
    </xf>
    <xf numFmtId="182" fontId="37" fillId="0" borderId="85" xfId="0" applyNumberFormat="1" applyFont="1" applyBorder="1" applyAlignment="1">
      <alignment horizontal="center" vertical="center" wrapText="1"/>
    </xf>
    <xf numFmtId="182" fontId="37" fillId="0" borderId="96" xfId="0" applyNumberFormat="1" applyFont="1" applyBorder="1" applyAlignment="1">
      <alignment horizontal="center" vertical="center" wrapText="1"/>
    </xf>
    <xf numFmtId="183" fontId="37" fillId="17" borderId="101" xfId="0" applyNumberFormat="1" applyFont="1" applyFill="1" applyBorder="1" applyAlignment="1">
      <alignment horizontal="center" vertical="center" wrapText="1"/>
    </xf>
    <xf numFmtId="183" fontId="37" fillId="0" borderId="171" xfId="0" applyNumberFormat="1" applyFont="1" applyBorder="1" applyAlignment="1">
      <alignment horizontal="center" vertical="center" wrapText="1"/>
    </xf>
    <xf numFmtId="183" fontId="37" fillId="0" borderId="174" xfId="0" applyNumberFormat="1" applyFont="1" applyBorder="1" applyAlignment="1">
      <alignment horizontal="center" vertical="center" wrapText="1"/>
    </xf>
    <xf numFmtId="183" fontId="37" fillId="18" borderId="80" xfId="0" applyNumberFormat="1" applyFont="1" applyFill="1" applyBorder="1" applyAlignment="1">
      <alignment horizontal="center" vertical="center" wrapText="1"/>
    </xf>
    <xf numFmtId="183" fontId="37" fillId="18" borderId="86" xfId="0" applyNumberFormat="1" applyFont="1" applyFill="1" applyBorder="1" applyAlignment="1">
      <alignment horizontal="center" vertical="center" wrapText="1"/>
    </xf>
    <xf numFmtId="183" fontId="37" fillId="18" borderId="97" xfId="0" applyNumberFormat="1" applyFont="1" applyFill="1" applyBorder="1" applyAlignment="1">
      <alignment horizontal="center" vertical="center" wrapText="1"/>
    </xf>
    <xf numFmtId="0" fontId="37" fillId="0" borderId="182" xfId="0" applyFont="1" applyBorder="1" applyAlignment="1">
      <alignment horizontal="center" vertical="center" wrapText="1"/>
    </xf>
    <xf numFmtId="0" fontId="37" fillId="0" borderId="175" xfId="0" applyFont="1" applyBorder="1" applyAlignment="1">
      <alignment horizontal="center" vertical="center" wrapText="1"/>
    </xf>
    <xf numFmtId="0" fontId="37" fillId="0" borderId="183" xfId="0" applyFont="1" applyBorder="1" applyAlignment="1">
      <alignment horizontal="center" vertical="center" wrapText="1"/>
    </xf>
    <xf numFmtId="182" fontId="37" fillId="0" borderId="114" xfId="0" applyNumberFormat="1" applyFont="1" applyBorder="1" applyAlignment="1">
      <alignment horizontal="center" vertical="center" wrapText="1"/>
    </xf>
    <xf numFmtId="182" fontId="37" fillId="0" borderId="135" xfId="0" applyNumberFormat="1" applyFont="1" applyBorder="1" applyAlignment="1">
      <alignment horizontal="center" vertical="center" wrapText="1"/>
    </xf>
    <xf numFmtId="0" fontId="37" fillId="0" borderId="185" xfId="0" applyFont="1" applyBorder="1" applyAlignment="1">
      <alignment horizontal="center" vertical="center" wrapText="1"/>
    </xf>
    <xf numFmtId="0" fontId="37" fillId="16" borderId="65" xfId="0" applyFont="1" applyFill="1" applyBorder="1" applyAlignment="1">
      <alignment horizontal="center" vertical="center" wrapText="1"/>
    </xf>
    <xf numFmtId="0" fontId="37" fillId="17" borderId="66" xfId="0" applyFont="1" applyFill="1" applyBorder="1" applyAlignment="1">
      <alignment horizontal="center" vertical="center" wrapText="1"/>
    </xf>
    <xf numFmtId="0" fontId="37" fillId="16" borderId="67" xfId="0" applyFont="1" applyFill="1" applyBorder="1" applyAlignment="1">
      <alignment horizontal="center" vertical="center" wrapText="1"/>
    </xf>
    <xf numFmtId="0" fontId="37" fillId="17" borderId="100" xfId="0" applyFont="1" applyFill="1" applyBorder="1" applyAlignment="1">
      <alignment horizontal="center" vertical="center" wrapText="1"/>
    </xf>
    <xf numFmtId="0" fontId="37" fillId="0" borderId="172" xfId="0" applyFont="1" applyBorder="1" applyAlignment="1">
      <alignment horizontal="center" vertical="center" wrapText="1"/>
    </xf>
    <xf numFmtId="182" fontId="37" fillId="16" borderId="169" xfId="0" applyNumberFormat="1" applyFont="1" applyFill="1" applyBorder="1" applyAlignment="1">
      <alignment horizontal="center" vertical="center" wrapText="1"/>
    </xf>
    <xf numFmtId="182" fontId="37" fillId="0" borderId="170" xfId="0" applyNumberFormat="1" applyFont="1" applyBorder="1" applyAlignment="1">
      <alignment horizontal="center" vertical="center" wrapText="1"/>
    </xf>
    <xf numFmtId="182" fontId="37" fillId="0" borderId="173" xfId="0" applyNumberFormat="1" applyFont="1" applyBorder="1" applyAlignment="1">
      <alignment horizontal="center" vertical="center" wrapText="1"/>
    </xf>
    <xf numFmtId="0" fontId="37" fillId="0" borderId="79" xfId="0" applyFont="1" applyBorder="1" applyAlignment="1">
      <alignment horizontal="center" vertical="center" wrapText="1"/>
    </xf>
    <xf numFmtId="176" fontId="37" fillId="15" borderId="165" xfId="0" applyNumberFormat="1" applyFont="1" applyFill="1" applyBorder="1" applyAlignment="1">
      <alignment horizontal="center" vertical="center" wrapText="1"/>
    </xf>
    <xf numFmtId="176" fontId="37" fillId="15" borderId="168" xfId="0" applyNumberFormat="1" applyFont="1" applyFill="1" applyBorder="1" applyAlignment="1">
      <alignment horizontal="center" vertical="center" wrapText="1"/>
    </xf>
    <xf numFmtId="176" fontId="37" fillId="15" borderId="184" xfId="0" applyNumberFormat="1" applyFont="1" applyFill="1" applyBorder="1" applyAlignment="1">
      <alignment horizontal="center" vertical="center" wrapText="1"/>
    </xf>
    <xf numFmtId="0" fontId="37" fillId="20" borderId="145" xfId="0" applyFont="1" applyFill="1" applyBorder="1" applyAlignment="1">
      <alignment horizontal="center" vertical="center" wrapText="1"/>
    </xf>
    <xf numFmtId="0" fontId="37" fillId="20" borderId="147" xfId="0" applyFont="1" applyFill="1" applyBorder="1" applyAlignment="1">
      <alignment horizontal="center" vertical="center" wrapText="1"/>
    </xf>
    <xf numFmtId="0" fontId="37" fillId="20" borderId="166" xfId="0" applyFont="1" applyFill="1" applyBorder="1" applyAlignment="1">
      <alignment horizontal="center" vertical="center" wrapText="1"/>
    </xf>
    <xf numFmtId="0" fontId="27" fillId="0" borderId="148" xfId="0" applyFont="1" applyBorder="1" applyAlignment="1">
      <alignment horizontal="center" vertical="center" wrapText="1"/>
    </xf>
    <xf numFmtId="0" fontId="27" fillId="0" borderId="147" xfId="0" applyFont="1" applyBorder="1" applyAlignment="1">
      <alignment horizontal="center" vertical="center" wrapText="1"/>
    </xf>
    <xf numFmtId="0" fontId="27" fillId="0" borderId="167" xfId="0" applyFont="1" applyBorder="1" applyAlignment="1">
      <alignment horizontal="center" vertical="center" wrapText="1"/>
    </xf>
    <xf numFmtId="0" fontId="37" fillId="14" borderId="146"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37" fillId="15" borderId="147" xfId="0" applyFont="1" applyFill="1" applyBorder="1" applyAlignment="1">
      <alignment horizontal="center" vertical="center" wrapText="1"/>
    </xf>
    <xf numFmtId="0" fontId="37" fillId="15" borderId="166" xfId="0" applyFont="1" applyFill="1" applyBorder="1" applyAlignment="1">
      <alignment horizontal="center" vertical="center" wrapText="1"/>
    </xf>
    <xf numFmtId="0" fontId="37" fillId="14" borderId="148" xfId="0" applyFont="1" applyFill="1" applyBorder="1" applyAlignment="1">
      <alignment horizontal="center" vertical="center" wrapText="1"/>
    </xf>
    <xf numFmtId="0" fontId="37" fillId="14" borderId="147" xfId="0" applyFont="1" applyFill="1" applyBorder="1" applyAlignment="1">
      <alignment horizontal="center" vertical="center" wrapText="1"/>
    </xf>
    <xf numFmtId="0" fontId="37" fillId="15" borderId="145" xfId="0" applyFont="1" applyFill="1" applyBorder="1" applyAlignment="1">
      <alignment horizontal="center" vertical="center" wrapText="1"/>
    </xf>
    <xf numFmtId="0" fontId="37" fillId="15" borderId="167" xfId="0" applyFont="1" applyFill="1" applyBorder="1" applyAlignment="1">
      <alignment horizontal="center" vertical="center" wrapText="1"/>
    </xf>
    <xf numFmtId="183" fontId="39" fillId="0" borderId="197" xfId="0" applyNumberFormat="1" applyFont="1" applyBorder="1" applyAlignment="1">
      <alignment horizontal="center" vertical="center" wrapText="1"/>
    </xf>
    <xf numFmtId="0" fontId="39" fillId="0" borderId="196" xfId="0" applyFont="1" applyBorder="1" applyAlignment="1">
      <alignment horizontal="center" vertical="center" wrapText="1"/>
    </xf>
    <xf numFmtId="0" fontId="39" fillId="0" borderId="195" xfId="0" applyFont="1" applyBorder="1" applyAlignment="1">
      <alignment horizontal="center" vertical="center" wrapText="1"/>
    </xf>
    <xf numFmtId="0" fontId="39" fillId="0" borderId="99" xfId="0" applyFont="1" applyBorder="1" applyAlignment="1">
      <alignment horizontal="center" vertical="center" wrapText="1"/>
    </xf>
    <xf numFmtId="0" fontId="39" fillId="0" borderId="193" xfId="0" applyFont="1" applyBorder="1" applyAlignment="1">
      <alignment horizontal="center" vertical="center" wrapText="1"/>
    </xf>
    <xf numFmtId="0" fontId="39" fillId="0" borderId="154" xfId="0" applyFont="1" applyBorder="1" applyAlignment="1">
      <alignment horizontal="center" vertical="center" wrapText="1"/>
    </xf>
    <xf numFmtId="0" fontId="38" fillId="12" borderId="0" xfId="0" applyFont="1" applyFill="1" applyAlignment="1">
      <alignment horizontal="left" vertical="center" wrapText="1"/>
    </xf>
    <xf numFmtId="0" fontId="0" fillId="0" borderId="0" xfId="0" applyAlignment="1">
      <alignment horizontal="left" vertical="center" wrapText="1"/>
    </xf>
    <xf numFmtId="0" fontId="43" fillId="12" borderId="0" xfId="0" applyFont="1" applyFill="1" applyAlignment="1">
      <alignment horizontal="left" vertical="center" wrapText="1"/>
    </xf>
    <xf numFmtId="0" fontId="39" fillId="0" borderId="0" xfId="0" applyFont="1" applyAlignment="1">
      <alignment horizontal="left" vertical="center" wrapText="1"/>
    </xf>
    <xf numFmtId="0" fontId="39" fillId="12" borderId="79"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80" xfId="0" applyBorder="1" applyAlignment="1">
      <alignment horizontal="center" vertical="center" wrapText="1"/>
    </xf>
    <xf numFmtId="0" fontId="0" fillId="0" borderId="85" xfId="0" applyBorder="1" applyAlignment="1">
      <alignment horizontal="center" vertical="center" wrapText="1"/>
    </xf>
    <xf numFmtId="0" fontId="0" fillId="0" borderId="42" xfId="0" applyBorder="1" applyAlignment="1">
      <alignment horizontal="center" vertical="center" wrapText="1"/>
    </xf>
    <xf numFmtId="0" fontId="0" fillId="0" borderId="86" xfId="0" applyBorder="1" applyAlignment="1">
      <alignment horizontal="center" vertical="center" wrapText="1"/>
    </xf>
    <xf numFmtId="0" fontId="0" fillId="0" borderId="182" xfId="0" applyBorder="1" applyAlignment="1">
      <alignment horizontal="center" vertical="center" wrapText="1"/>
    </xf>
    <xf numFmtId="0" fontId="0" fillId="0" borderId="123" xfId="0" applyBorder="1" applyAlignment="1">
      <alignment horizontal="center" vertical="center" wrapText="1"/>
    </xf>
    <xf numFmtId="0" fontId="0" fillId="0" borderId="198" xfId="0" applyBorder="1" applyAlignment="1">
      <alignment horizontal="center" vertical="center" wrapText="1"/>
    </xf>
    <xf numFmtId="183" fontId="44" fillId="0" borderId="83" xfId="0" applyNumberFormat="1" applyFont="1" applyBorder="1" applyAlignment="1">
      <alignment horizontal="center" vertical="center" wrapText="1"/>
    </xf>
    <xf numFmtId="0" fontId="39" fillId="0" borderId="84" xfId="0" applyFont="1" applyBorder="1" applyAlignment="1">
      <alignment horizontal="center" vertical="center" wrapText="1"/>
    </xf>
    <xf numFmtId="0" fontId="39" fillId="0" borderId="94" xfId="0" applyFont="1" applyBorder="1" applyAlignment="1">
      <alignment horizontal="center" vertical="center" wrapText="1"/>
    </xf>
    <xf numFmtId="0" fontId="39" fillId="0" borderId="95" xfId="0" applyFont="1" applyBorder="1" applyAlignment="1">
      <alignment horizontal="center" vertical="center" wrapText="1"/>
    </xf>
    <xf numFmtId="0" fontId="37" fillId="0" borderId="205" xfId="0" applyFont="1" applyBorder="1" applyAlignment="1">
      <alignment horizontal="center" vertical="center" wrapText="1"/>
    </xf>
    <xf numFmtId="0" fontId="33" fillId="0" borderId="206" xfId="0" applyFont="1" applyBorder="1" applyAlignment="1">
      <alignment horizontal="center" vertical="center" wrapText="1"/>
    </xf>
    <xf numFmtId="0" fontId="33" fillId="0" borderId="207"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121"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123" xfId="0" applyFont="1" applyBorder="1" applyAlignment="1">
      <alignment horizontal="center" vertical="center" wrapText="1"/>
    </xf>
    <xf numFmtId="183" fontId="39" fillId="0" borderId="83" xfId="0" applyNumberFormat="1" applyFont="1" applyBorder="1" applyAlignment="1">
      <alignment horizontal="center" vertical="center" wrapText="1"/>
    </xf>
    <xf numFmtId="0" fontId="33" fillId="12" borderId="0" xfId="0" applyFont="1" applyFill="1" applyAlignment="1">
      <alignment horizontal="left" vertical="center" wrapText="1"/>
    </xf>
    <xf numFmtId="0" fontId="33" fillId="12" borderId="205" xfId="0" applyFont="1" applyFill="1" applyBorder="1" applyAlignment="1">
      <alignment horizontal="center" vertical="center" wrapText="1"/>
    </xf>
    <xf numFmtId="0" fontId="0" fillId="0" borderId="206" xfId="0" applyBorder="1" applyAlignment="1">
      <alignment horizontal="center" vertical="center" wrapText="1"/>
    </xf>
    <xf numFmtId="0" fontId="0" fillId="0" borderId="207" xfId="0" applyBorder="1" applyAlignment="1">
      <alignment horizontal="center" vertical="center" wrapText="1"/>
    </xf>
    <xf numFmtId="0" fontId="33" fillId="12" borderId="208" xfId="0" applyFont="1" applyFill="1" applyBorder="1" applyAlignment="1">
      <alignment horizontal="center" vertical="center" wrapText="1"/>
    </xf>
    <xf numFmtId="0" fontId="0" fillId="0" borderId="209" xfId="0" applyBorder="1" applyAlignment="1">
      <alignment horizontal="center" vertical="center" wrapText="1"/>
    </xf>
    <xf numFmtId="0" fontId="0" fillId="0" borderId="212" xfId="0" applyBorder="1" applyAlignment="1">
      <alignment horizontal="center" vertical="center" wrapText="1"/>
    </xf>
    <xf numFmtId="182" fontId="33" fillId="14" borderId="69" xfId="0" applyNumberFormat="1" applyFont="1" applyFill="1" applyBorder="1" applyAlignment="1">
      <alignment horizontal="center" vertical="center" wrapText="1"/>
    </xf>
    <xf numFmtId="0" fontId="33" fillId="14" borderId="70" xfId="0" applyFont="1" applyFill="1" applyBorder="1" applyAlignment="1">
      <alignment horizontal="center" vertical="center" wrapText="1"/>
    </xf>
    <xf numFmtId="0" fontId="33" fillId="14" borderId="71" xfId="0" applyFont="1" applyFill="1" applyBorder="1" applyAlignment="1">
      <alignment horizontal="center" vertical="center" wrapText="1"/>
    </xf>
    <xf numFmtId="0" fontId="33" fillId="14" borderId="73" xfId="0" applyFont="1" applyFill="1" applyBorder="1" applyAlignment="1">
      <alignment horizontal="center" vertical="center" wrapText="1"/>
    </xf>
    <xf numFmtId="182" fontId="33" fillId="16" borderId="210" xfId="0" applyNumberFormat="1" applyFont="1" applyFill="1" applyBorder="1" applyAlignment="1">
      <alignment horizontal="center" vertical="center" wrapText="1"/>
    </xf>
    <xf numFmtId="182" fontId="33" fillId="16" borderId="211" xfId="0" applyNumberFormat="1" applyFont="1" applyFill="1" applyBorder="1" applyAlignment="1">
      <alignment horizontal="center" vertical="center" wrapText="1"/>
    </xf>
    <xf numFmtId="183" fontId="33" fillId="0" borderId="205" xfId="0" applyNumberFormat="1" applyFont="1" applyBorder="1" applyAlignment="1">
      <alignment horizontal="center" vertical="center" wrapText="1"/>
    </xf>
    <xf numFmtId="183" fontId="33" fillId="0" borderId="206" xfId="0" applyNumberFormat="1" applyFont="1" applyBorder="1" applyAlignment="1">
      <alignment horizontal="center" vertical="center" wrapText="1"/>
    </xf>
    <xf numFmtId="183" fontId="33" fillId="17" borderId="211" xfId="0" applyNumberFormat="1" applyFont="1" applyFill="1" applyBorder="1" applyAlignment="1">
      <alignment horizontal="center" vertical="center" wrapText="1"/>
    </xf>
    <xf numFmtId="183" fontId="33" fillId="18" borderId="208" xfId="0" applyNumberFormat="1" applyFont="1" applyFill="1" applyBorder="1" applyAlignment="1">
      <alignment horizontal="center" vertical="center" wrapText="1"/>
    </xf>
    <xf numFmtId="183" fontId="33" fillId="18" borderId="209" xfId="0" applyNumberFormat="1" applyFont="1" applyFill="1" applyBorder="1" applyAlignment="1">
      <alignment horizontal="center" vertical="center" wrapText="1"/>
    </xf>
    <xf numFmtId="0" fontId="47" fillId="12" borderId="105" xfId="0" applyFont="1" applyFill="1" applyBorder="1" applyAlignment="1">
      <alignment horizontal="center" vertical="center" wrapText="1"/>
    </xf>
    <xf numFmtId="0" fontId="47" fillId="0" borderId="115" xfId="0" applyFont="1" applyBorder="1" applyAlignment="1">
      <alignment horizontal="center" vertical="center" wrapText="1"/>
    </xf>
    <xf numFmtId="0" fontId="47" fillId="0" borderId="153" xfId="0" applyFont="1" applyBorder="1" applyAlignment="1">
      <alignment horizontal="center" vertical="center" wrapText="1"/>
    </xf>
    <xf numFmtId="183" fontId="33" fillId="18" borderId="205" xfId="0" applyNumberFormat="1" applyFont="1" applyFill="1" applyBorder="1" applyAlignment="1">
      <alignment horizontal="center" vertical="center" wrapText="1"/>
    </xf>
    <xf numFmtId="183" fontId="33" fillId="18" borderId="206" xfId="0" applyNumberFormat="1" applyFont="1" applyFill="1" applyBorder="1" applyAlignment="1">
      <alignment horizontal="center" vertical="center" wrapText="1"/>
    </xf>
    <xf numFmtId="182" fontId="39" fillId="21" borderId="103" xfId="0" applyNumberFormat="1" applyFont="1" applyFill="1" applyBorder="1" applyAlignment="1">
      <alignment horizontal="center" vertical="center" wrapText="1"/>
    </xf>
    <xf numFmtId="182" fontId="39" fillId="21" borderId="137" xfId="0" applyNumberFormat="1" applyFont="1" applyFill="1" applyBorder="1" applyAlignment="1">
      <alignment horizontal="center" vertical="center" wrapText="1"/>
    </xf>
    <xf numFmtId="182" fontId="39" fillId="0" borderId="195" xfId="0" applyNumberFormat="1" applyFont="1" applyBorder="1" applyAlignment="1">
      <alignment horizontal="center" vertical="center" wrapText="1"/>
    </xf>
    <xf numFmtId="182" fontId="39" fillId="0" borderId="189" xfId="0" applyNumberFormat="1" applyFont="1" applyBorder="1" applyAlignment="1">
      <alignment horizontal="center" vertical="center" wrapText="1"/>
    </xf>
    <xf numFmtId="183" fontId="39" fillId="21" borderId="162" xfId="0" applyNumberFormat="1" applyFont="1" applyFill="1" applyBorder="1" applyAlignment="1">
      <alignment horizontal="center" vertical="center" wrapText="1"/>
    </xf>
    <xf numFmtId="183" fontId="39" fillId="21" borderId="140" xfId="0" applyNumberFormat="1" applyFont="1" applyFill="1" applyBorder="1" applyAlignment="1">
      <alignment horizontal="center" vertical="center" wrapText="1"/>
    </xf>
    <xf numFmtId="183" fontId="39" fillId="0" borderId="195" xfId="0" applyNumberFormat="1" applyFont="1" applyBorder="1" applyAlignment="1">
      <alignment horizontal="center" vertical="center" wrapText="1"/>
    </xf>
    <xf numFmtId="183" fontId="39" fillId="0" borderId="189" xfId="0" applyNumberFormat="1" applyFont="1" applyBorder="1" applyAlignment="1">
      <alignment horizontal="center" vertical="center" wrapText="1"/>
    </xf>
    <xf numFmtId="0" fontId="47" fillId="12" borderId="215" xfId="0" applyFont="1" applyFill="1" applyBorder="1" applyAlignment="1">
      <alignment horizontal="center" vertical="center" wrapText="1"/>
    </xf>
    <xf numFmtId="0" fontId="33" fillId="3" borderId="0" xfId="0" applyFont="1" applyFill="1" applyAlignment="1">
      <alignment horizontal="left" vertical="center" wrapText="1"/>
    </xf>
    <xf numFmtId="0" fontId="23" fillId="0" borderId="0" xfId="0" applyFont="1" applyAlignment="1">
      <alignment horizontal="left" vertical="center" wrapText="1"/>
    </xf>
    <xf numFmtId="0" fontId="33" fillId="0" borderId="32" xfId="0" applyFont="1" applyBorder="1" applyAlignment="1">
      <alignment horizontal="center" vertical="center" wrapText="1"/>
    </xf>
    <xf numFmtId="0" fontId="23" fillId="0" borderId="26" xfId="0" applyFont="1" applyBorder="1" applyAlignment="1">
      <alignment horizontal="center" vertical="center" wrapText="1"/>
    </xf>
    <xf numFmtId="0" fontId="37" fillId="22" borderId="37" xfId="0" applyFont="1" applyFill="1" applyBorder="1" applyAlignment="1">
      <alignment horizontal="center"/>
    </xf>
    <xf numFmtId="0" fontId="43" fillId="12" borderId="33" xfId="0" applyFont="1" applyFill="1" applyBorder="1"/>
  </cellXfs>
  <cellStyles count="1">
    <cellStyle name="標準" xfId="0" builtinId="0"/>
  </cellStyles>
  <dxfs count="0"/>
  <tableStyles count="0" defaultTableStyle="TableStyleMedium2" defaultPivotStyle="PivotStyleLight16"/>
  <colors>
    <mruColors>
      <color rgb="FFCCFF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152400</xdr:colOff>
      <xdr:row>37</xdr:row>
      <xdr:rowOff>0</xdr:rowOff>
    </xdr:from>
    <xdr:ext cx="2714625" cy="419100"/>
    <xdr:sp macro="" textlink="">
      <xdr:nvSpPr>
        <xdr:cNvPr id="2" name="Shape 3"/>
        <xdr:cNvSpPr txBox="1"/>
      </xdr:nvSpPr>
      <xdr:spPr>
        <a:xfrm>
          <a:off x="7231380" y="6926580"/>
          <a:ext cx="2714625"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445"/>
  <sheetViews>
    <sheetView showGridLines="0" workbookViewId="0">
      <pane xSplit="3" ySplit="12" topLeftCell="D13" activePane="bottomRight" state="frozen"/>
      <selection pane="topRight" activeCell="D1" sqref="D1"/>
      <selection pane="bottomLeft" activeCell="A13" sqref="A13"/>
      <selection pane="bottomRight" activeCell="B1" sqref="B1"/>
    </sheetView>
  </sheetViews>
  <sheetFormatPr defaultColWidth="12.6640625" defaultRowHeight="15.75" customHeight="1"/>
  <cols>
    <col min="1" max="1" width="2.109375" customWidth="1"/>
    <col min="2" max="2" width="32.44140625" customWidth="1"/>
    <col min="3" max="3" width="66" bestFit="1" customWidth="1"/>
    <col min="4" max="6" width="8.21875" bestFit="1" customWidth="1"/>
    <col min="7" max="7" width="7.88671875" bestFit="1" customWidth="1"/>
    <col min="8" max="8" width="25.44140625" bestFit="1" customWidth="1"/>
    <col min="9" max="9" width="6.44140625" customWidth="1"/>
    <col min="10" max="10" width="7.88671875" bestFit="1" customWidth="1"/>
    <col min="11" max="11" width="25.109375" bestFit="1" customWidth="1"/>
    <col min="12" max="12" width="6.44140625" customWidth="1"/>
    <col min="13" max="13" width="14.21875" bestFit="1" customWidth="1"/>
    <col min="14" max="14" width="7.88671875" bestFit="1" customWidth="1"/>
    <col min="15" max="15" width="25.77734375" bestFit="1" customWidth="1"/>
    <col min="16" max="16" width="6.44140625" bestFit="1" customWidth="1"/>
    <col min="17" max="17" width="11.5546875" bestFit="1" customWidth="1"/>
    <col min="18" max="18" width="5.44140625" bestFit="1" customWidth="1"/>
    <col min="19" max="19" width="21.5546875" bestFit="1" customWidth="1"/>
    <col min="20" max="20" width="11.33203125" customWidth="1"/>
    <col min="21" max="21" width="9.77734375" style="112" customWidth="1"/>
  </cols>
  <sheetData>
    <row r="1" spans="1:21" ht="15.75" customHeight="1">
      <c r="A1" s="1"/>
      <c r="B1" s="2"/>
      <c r="C1" s="3"/>
      <c r="D1" s="4"/>
      <c r="E1" s="79"/>
      <c r="F1" s="79"/>
      <c r="G1" s="5"/>
      <c r="H1" s="6"/>
      <c r="I1" s="5"/>
      <c r="J1" s="7"/>
      <c r="K1" s="6"/>
      <c r="L1" s="5"/>
      <c r="M1" s="6"/>
      <c r="N1" s="8"/>
      <c r="O1" s="6"/>
      <c r="P1" s="8"/>
      <c r="Q1" s="6"/>
      <c r="R1" s="9"/>
      <c r="S1" s="6"/>
      <c r="T1" s="10"/>
      <c r="U1" s="107"/>
    </row>
    <row r="2" spans="1:21" ht="25.5" customHeight="1">
      <c r="A2" s="1"/>
      <c r="B2" s="12" t="s">
        <v>197</v>
      </c>
      <c r="C2" s="3"/>
      <c r="D2" s="4"/>
      <c r="E2" s="79"/>
      <c r="F2" s="79"/>
      <c r="G2" s="5"/>
      <c r="H2" s="6"/>
      <c r="I2" s="5"/>
      <c r="J2" s="7"/>
      <c r="K2" s="6"/>
      <c r="L2" s="5"/>
      <c r="M2" s="6"/>
      <c r="N2" s="8"/>
      <c r="O2" s="6"/>
      <c r="P2" s="8"/>
      <c r="Q2" s="6"/>
      <c r="R2" s="9"/>
      <c r="S2" s="6"/>
      <c r="T2" s="10"/>
      <c r="U2" s="107"/>
    </row>
    <row r="3" spans="1:21" ht="6.75" customHeight="1">
      <c r="A3" s="1"/>
      <c r="B3" s="2"/>
      <c r="C3" s="3"/>
      <c r="D3" s="4"/>
      <c r="E3" s="79"/>
      <c r="F3" s="79"/>
      <c r="G3" s="5"/>
      <c r="H3" s="6"/>
      <c r="I3" s="5"/>
      <c r="J3" s="7"/>
      <c r="K3" s="6"/>
      <c r="L3" s="5"/>
      <c r="M3" s="6"/>
      <c r="N3" s="8"/>
      <c r="O3" s="6"/>
      <c r="P3" s="8"/>
      <c r="Q3" s="6"/>
      <c r="R3" s="9"/>
      <c r="S3" s="6"/>
      <c r="T3" s="10"/>
      <c r="U3" s="107"/>
    </row>
    <row r="4" spans="1:21" ht="15.75" customHeight="1">
      <c r="A4" s="1"/>
      <c r="B4" s="13" t="s">
        <v>0</v>
      </c>
      <c r="C4" s="3"/>
      <c r="D4" s="4"/>
      <c r="E4" s="79"/>
      <c r="F4" s="79"/>
      <c r="G4" s="5"/>
      <c r="H4" s="6"/>
      <c r="I4" s="5"/>
      <c r="J4" s="7"/>
      <c r="K4" s="6"/>
      <c r="L4" s="5"/>
      <c r="M4" s="6"/>
      <c r="N4" s="8"/>
      <c r="O4" s="6"/>
      <c r="P4" s="8"/>
      <c r="Q4" s="6"/>
      <c r="R4" s="9"/>
      <c r="S4" s="6"/>
      <c r="T4" s="10"/>
      <c r="U4" s="107"/>
    </row>
    <row r="5" spans="1:21" ht="15.75" customHeight="1">
      <c r="A5" s="1"/>
      <c r="B5" s="14" t="s">
        <v>247</v>
      </c>
      <c r="C5" s="3"/>
      <c r="D5" s="4"/>
      <c r="E5" s="79"/>
      <c r="F5" s="79"/>
      <c r="G5" s="5"/>
      <c r="H5" s="6"/>
      <c r="I5" s="5"/>
      <c r="J5" s="7"/>
      <c r="K5" s="6"/>
      <c r="L5" s="5"/>
      <c r="M5" s="6"/>
      <c r="N5" s="8"/>
      <c r="O5" s="6"/>
      <c r="P5" s="8"/>
      <c r="Q5" s="6"/>
      <c r="R5" s="9"/>
      <c r="S5" s="6"/>
      <c r="T5" s="10"/>
      <c r="U5" s="107"/>
    </row>
    <row r="6" spans="1:21" ht="15.75" customHeight="1">
      <c r="A6" s="1"/>
      <c r="B6" s="14" t="s">
        <v>1</v>
      </c>
      <c r="C6" s="3"/>
      <c r="D6" s="4"/>
      <c r="E6" s="79"/>
      <c r="F6" s="79"/>
      <c r="G6" s="5"/>
      <c r="H6" s="6"/>
      <c r="I6" s="5"/>
      <c r="J6" s="7"/>
      <c r="K6" s="6"/>
      <c r="L6" s="5"/>
      <c r="M6" s="6"/>
      <c r="N6" s="8"/>
      <c r="O6" s="6"/>
      <c r="P6" s="8"/>
      <c r="Q6" s="6"/>
      <c r="R6" s="9"/>
      <c r="S6" s="6"/>
      <c r="T6" s="10"/>
      <c r="U6" s="107"/>
    </row>
    <row r="7" spans="1:21" ht="15.75" customHeight="1">
      <c r="A7" s="1"/>
      <c r="B7" s="14" t="s">
        <v>2</v>
      </c>
      <c r="C7" s="3"/>
      <c r="D7" s="4"/>
      <c r="E7" s="79"/>
      <c r="F7" s="79"/>
      <c r="G7" s="5"/>
      <c r="H7" s="6"/>
      <c r="I7" s="5"/>
      <c r="J7" s="7"/>
      <c r="K7" s="6"/>
      <c r="L7" s="5"/>
      <c r="M7" s="6"/>
      <c r="N7" s="8"/>
      <c r="O7" s="6"/>
      <c r="P7" s="8"/>
      <c r="Q7" s="6"/>
      <c r="R7" s="9"/>
      <c r="S7" s="6"/>
      <c r="T7" s="10"/>
      <c r="U7" s="107"/>
    </row>
    <row r="8" spans="1:21" ht="15.75" customHeight="1" thickBot="1">
      <c r="A8" s="1"/>
      <c r="B8" s="2"/>
      <c r="C8" s="3"/>
      <c r="D8" s="15"/>
      <c r="E8" s="79"/>
      <c r="F8" s="79"/>
      <c r="G8" s="5"/>
      <c r="H8" s="16"/>
      <c r="I8" s="5"/>
      <c r="J8" s="7"/>
      <c r="K8" s="6"/>
      <c r="L8" s="5"/>
      <c r="M8" s="6"/>
      <c r="N8" s="8"/>
      <c r="O8" s="16"/>
      <c r="P8" s="8"/>
      <c r="Q8" s="6"/>
      <c r="R8" s="9"/>
      <c r="S8" s="6"/>
      <c r="T8" s="10"/>
      <c r="U8" s="107"/>
    </row>
    <row r="9" spans="1:21" ht="15.75" customHeight="1" thickBot="1">
      <c r="A9" s="1"/>
      <c r="B9" s="649" t="s">
        <v>3</v>
      </c>
      <c r="C9" s="652" t="s">
        <v>4</v>
      </c>
      <c r="D9" s="664" t="s">
        <v>193</v>
      </c>
      <c r="E9" s="665"/>
      <c r="F9" s="666"/>
      <c r="G9" s="653" t="s">
        <v>194</v>
      </c>
      <c r="H9" s="654"/>
      <c r="I9" s="655"/>
      <c r="J9" s="685" t="s">
        <v>195</v>
      </c>
      <c r="K9" s="680"/>
      <c r="L9" s="680"/>
      <c r="M9" s="680"/>
      <c r="N9" s="680"/>
      <c r="O9" s="680"/>
      <c r="P9" s="680"/>
      <c r="Q9" s="680"/>
      <c r="R9" s="680"/>
      <c r="S9" s="681"/>
      <c r="T9" s="686" t="s">
        <v>198</v>
      </c>
      <c r="U9" s="673" t="s">
        <v>5</v>
      </c>
    </row>
    <row r="10" spans="1:21" ht="15.75" customHeight="1" thickTop="1" thickBot="1">
      <c r="A10" s="1"/>
      <c r="B10" s="650"/>
      <c r="C10" s="650"/>
      <c r="D10" s="667"/>
      <c r="E10" s="668"/>
      <c r="F10" s="669"/>
      <c r="G10" s="656"/>
      <c r="H10" s="656"/>
      <c r="I10" s="657"/>
      <c r="J10" s="676" t="s">
        <v>6</v>
      </c>
      <c r="K10" s="677"/>
      <c r="L10" s="677"/>
      <c r="M10" s="678"/>
      <c r="N10" s="679" t="s">
        <v>7</v>
      </c>
      <c r="O10" s="680"/>
      <c r="P10" s="680"/>
      <c r="Q10" s="680"/>
      <c r="R10" s="680"/>
      <c r="S10" s="681"/>
      <c r="T10" s="687"/>
      <c r="U10" s="674"/>
    </row>
    <row r="11" spans="1:21" ht="15.75" customHeight="1">
      <c r="A11" s="1"/>
      <c r="B11" s="650"/>
      <c r="C11" s="650"/>
      <c r="D11" s="670"/>
      <c r="E11" s="671"/>
      <c r="F11" s="672"/>
      <c r="G11" s="659" t="s">
        <v>8</v>
      </c>
      <c r="H11" s="660"/>
      <c r="I11" s="17" t="s">
        <v>9</v>
      </c>
      <c r="J11" s="659" t="s">
        <v>8</v>
      </c>
      <c r="K11" s="660"/>
      <c r="L11" s="682" t="s">
        <v>9</v>
      </c>
      <c r="M11" s="660"/>
      <c r="N11" s="683" t="s">
        <v>8</v>
      </c>
      <c r="O11" s="681"/>
      <c r="P11" s="684" t="s">
        <v>9</v>
      </c>
      <c r="Q11" s="680"/>
      <c r="R11" s="683" t="s">
        <v>10</v>
      </c>
      <c r="S11" s="681"/>
      <c r="T11" s="687"/>
      <c r="U11" s="675"/>
    </row>
    <row r="12" spans="1:21" ht="15.75" customHeight="1" thickBot="1">
      <c r="A12" s="1"/>
      <c r="B12" s="651"/>
      <c r="C12" s="651"/>
      <c r="D12" s="254" t="s">
        <v>243</v>
      </c>
      <c r="E12" s="255" t="s">
        <v>244</v>
      </c>
      <c r="F12" s="255" t="s">
        <v>245</v>
      </c>
      <c r="G12" s="93" t="s">
        <v>11</v>
      </c>
      <c r="H12" s="262" t="s">
        <v>12</v>
      </c>
      <c r="I12" s="94" t="s">
        <v>11</v>
      </c>
      <c r="J12" s="95" t="s">
        <v>11</v>
      </c>
      <c r="K12" s="262" t="s">
        <v>12</v>
      </c>
      <c r="L12" s="96" t="s">
        <v>11</v>
      </c>
      <c r="M12" s="262" t="s">
        <v>12</v>
      </c>
      <c r="N12" s="264" t="s">
        <v>11</v>
      </c>
      <c r="O12" s="263" t="s">
        <v>12</v>
      </c>
      <c r="P12" s="97"/>
      <c r="Q12" s="98" t="s">
        <v>12</v>
      </c>
      <c r="R12" s="99"/>
      <c r="S12" s="100" t="s">
        <v>12</v>
      </c>
      <c r="T12" s="688"/>
      <c r="U12" s="100" t="s">
        <v>13</v>
      </c>
    </row>
    <row r="13" spans="1:21" ht="48">
      <c r="A13" s="1"/>
      <c r="B13" s="663" t="s">
        <v>14</v>
      </c>
      <c r="C13" s="82" t="s">
        <v>15</v>
      </c>
      <c r="D13" s="83">
        <f t="shared" ref="D13:D15" si="0">((G13+I13)/2)+((J13+L13)/2)</f>
        <v>1.1605000000000001</v>
      </c>
      <c r="E13" s="83">
        <v>1.1605000000000001</v>
      </c>
      <c r="F13" s="83">
        <v>1.1605000000000001</v>
      </c>
      <c r="G13" s="84">
        <v>1.32</v>
      </c>
      <c r="H13" s="85" t="s">
        <v>16</v>
      </c>
      <c r="I13" s="86">
        <v>0.39600000000000002</v>
      </c>
      <c r="J13" s="87">
        <v>0.41799999999999998</v>
      </c>
      <c r="K13" s="85" t="s">
        <v>17</v>
      </c>
      <c r="L13" s="88">
        <v>0.187</v>
      </c>
      <c r="M13" s="85" t="s">
        <v>18</v>
      </c>
      <c r="N13" s="89">
        <v>0.20899999999999999</v>
      </c>
      <c r="O13" s="85" t="s">
        <v>17</v>
      </c>
      <c r="P13" s="90">
        <v>8.7999999999999995E-2</v>
      </c>
      <c r="Q13" s="85" t="s">
        <v>18</v>
      </c>
      <c r="R13" s="91">
        <v>11</v>
      </c>
      <c r="S13" s="85" t="s">
        <v>19</v>
      </c>
      <c r="T13" s="261" t="s">
        <v>20</v>
      </c>
      <c r="U13" s="108">
        <v>500</v>
      </c>
    </row>
    <row r="14" spans="1:21" ht="48">
      <c r="A14" s="1"/>
      <c r="B14" s="638"/>
      <c r="C14" s="51" t="s">
        <v>21</v>
      </c>
      <c r="D14" s="18">
        <f t="shared" si="0"/>
        <v>1.1605000000000001</v>
      </c>
      <c r="E14" s="80">
        <v>1.1605000000000001</v>
      </c>
      <c r="F14" s="80">
        <v>1.1605000000000001</v>
      </c>
      <c r="G14" s="47">
        <v>1.32</v>
      </c>
      <c r="H14" s="56" t="s">
        <v>16</v>
      </c>
      <c r="I14" s="30">
        <v>0.39600000000000002</v>
      </c>
      <c r="J14" s="57">
        <v>0.41799999999999998</v>
      </c>
      <c r="K14" s="56" t="s">
        <v>17</v>
      </c>
      <c r="L14" s="20">
        <v>0.187</v>
      </c>
      <c r="M14" s="56" t="s">
        <v>18</v>
      </c>
      <c r="N14" s="21">
        <v>0.20899999999999999</v>
      </c>
      <c r="O14" s="56" t="s">
        <v>17</v>
      </c>
      <c r="P14" s="25">
        <v>8.7999999999999995E-2</v>
      </c>
      <c r="Q14" s="56" t="s">
        <v>18</v>
      </c>
      <c r="R14" s="35">
        <v>11</v>
      </c>
      <c r="S14" s="56" t="s">
        <v>19</v>
      </c>
      <c r="T14" s="92" t="s">
        <v>20</v>
      </c>
      <c r="U14" s="28">
        <v>1000</v>
      </c>
    </row>
    <row r="15" spans="1:21" ht="48">
      <c r="A15" s="1"/>
      <c r="B15" s="639"/>
      <c r="C15" s="32" t="s">
        <v>199</v>
      </c>
      <c r="D15" s="18">
        <f t="shared" si="0"/>
        <v>1.0450000000000002</v>
      </c>
      <c r="E15" s="81">
        <v>1.0450000000000002</v>
      </c>
      <c r="F15" s="81">
        <v>1.0450000000000002</v>
      </c>
      <c r="G15" s="22">
        <v>1.54</v>
      </c>
      <c r="H15" s="128" t="s">
        <v>22</v>
      </c>
      <c r="I15" s="23">
        <v>0.374</v>
      </c>
      <c r="J15" s="24">
        <v>0.11</v>
      </c>
      <c r="K15" s="128" t="s">
        <v>23</v>
      </c>
      <c r="L15" s="23">
        <v>6.6000000000000003E-2</v>
      </c>
      <c r="M15" s="56" t="s">
        <v>24</v>
      </c>
      <c r="N15" s="25"/>
      <c r="O15" s="25"/>
      <c r="P15" s="25"/>
      <c r="Q15" s="25"/>
      <c r="R15" s="25"/>
      <c r="S15" s="25"/>
      <c r="T15" s="26" t="s">
        <v>25</v>
      </c>
      <c r="U15" s="27">
        <v>3000</v>
      </c>
    </row>
    <row r="16" spans="1:21" ht="13.2">
      <c r="A16" s="1"/>
      <c r="B16" s="637" t="s">
        <v>26</v>
      </c>
      <c r="C16" s="129" t="s">
        <v>229</v>
      </c>
      <c r="D16" s="130">
        <f t="shared" ref="D16:D17" si="1">G16+J16</f>
        <v>1.1000000000000001</v>
      </c>
      <c r="E16" s="131">
        <v>1.1000000000000001</v>
      </c>
      <c r="F16" s="131">
        <v>1.1000000000000001</v>
      </c>
      <c r="G16" s="132">
        <v>0.86899999999999999</v>
      </c>
      <c r="H16" s="133" t="s">
        <v>27</v>
      </c>
      <c r="I16" s="134"/>
      <c r="J16" s="135">
        <v>0.23100000000000001</v>
      </c>
      <c r="K16" s="136" t="s">
        <v>27</v>
      </c>
      <c r="L16" s="134"/>
      <c r="M16" s="137"/>
      <c r="N16" s="138"/>
      <c r="O16" s="138"/>
      <c r="P16" s="138"/>
      <c r="Q16" s="138"/>
      <c r="R16" s="138"/>
      <c r="S16" s="138"/>
      <c r="T16" s="139" t="s">
        <v>28</v>
      </c>
      <c r="U16" s="139">
        <v>1</v>
      </c>
    </row>
    <row r="17" spans="1:21" ht="19.2">
      <c r="A17" s="1"/>
      <c r="B17" s="638"/>
      <c r="C17" s="129" t="s">
        <v>29</v>
      </c>
      <c r="D17" s="130">
        <f t="shared" si="1"/>
        <v>1.54</v>
      </c>
      <c r="E17" s="131">
        <v>1.54</v>
      </c>
      <c r="F17" s="131">
        <v>1.54</v>
      </c>
      <c r="G17" s="140">
        <v>1.21</v>
      </c>
      <c r="H17" s="133" t="s">
        <v>30</v>
      </c>
      <c r="I17" s="141"/>
      <c r="J17" s="135">
        <v>0.33</v>
      </c>
      <c r="K17" s="136" t="s">
        <v>30</v>
      </c>
      <c r="L17" s="134"/>
      <c r="M17" s="137"/>
      <c r="N17" s="138"/>
      <c r="O17" s="138"/>
      <c r="P17" s="138"/>
      <c r="Q17" s="138"/>
      <c r="R17" s="138"/>
      <c r="S17" s="138"/>
      <c r="T17" s="142" t="s">
        <v>31</v>
      </c>
      <c r="U17" s="139">
        <v>300</v>
      </c>
    </row>
    <row r="18" spans="1:21" ht="38.4">
      <c r="A18" s="1"/>
      <c r="B18" s="638"/>
      <c r="C18" s="129" t="s">
        <v>32</v>
      </c>
      <c r="D18" s="130">
        <f t="shared" ref="D18:D19" si="2">((G18+I18)/2)+((J18+L18)/2)</f>
        <v>1.43</v>
      </c>
      <c r="E18" s="131">
        <v>1.43</v>
      </c>
      <c r="F18" s="131">
        <v>1.43</v>
      </c>
      <c r="G18" s="140">
        <v>1.3859999999999999</v>
      </c>
      <c r="H18" s="133" t="s">
        <v>33</v>
      </c>
      <c r="I18" s="141">
        <v>0.86899999999999999</v>
      </c>
      <c r="J18" s="135">
        <v>0.374</v>
      </c>
      <c r="K18" s="136" t="s">
        <v>33</v>
      </c>
      <c r="L18" s="143">
        <v>0.23100000000000001</v>
      </c>
      <c r="M18" s="137" t="s">
        <v>34</v>
      </c>
      <c r="N18" s="25"/>
      <c r="O18" s="25"/>
      <c r="P18" s="25"/>
      <c r="Q18" s="25"/>
      <c r="R18" s="25"/>
      <c r="S18" s="25"/>
      <c r="T18" s="142" t="s">
        <v>31</v>
      </c>
      <c r="U18" s="28">
        <v>3000</v>
      </c>
    </row>
    <row r="19" spans="1:21" ht="57.6">
      <c r="A19" s="29"/>
      <c r="B19" s="638"/>
      <c r="C19" s="129" t="s">
        <v>35</v>
      </c>
      <c r="D19" s="130">
        <f t="shared" si="2"/>
        <v>1.1549999999999998</v>
      </c>
      <c r="E19" s="131">
        <v>1.1549999999999998</v>
      </c>
      <c r="F19" s="131"/>
      <c r="G19" s="140">
        <v>1.21</v>
      </c>
      <c r="H19" s="56" t="s">
        <v>36</v>
      </c>
      <c r="I19" s="144">
        <v>0.59399999999999997</v>
      </c>
      <c r="J19" s="135">
        <v>0.33</v>
      </c>
      <c r="K19" s="136" t="s">
        <v>36</v>
      </c>
      <c r="L19" s="143">
        <v>0.17599999999999999</v>
      </c>
      <c r="M19" s="145" t="s">
        <v>37</v>
      </c>
      <c r="N19" s="138"/>
      <c r="O19" s="138"/>
      <c r="P19" s="138"/>
      <c r="Q19" s="138"/>
      <c r="R19" s="138"/>
      <c r="S19" s="138"/>
      <c r="T19" s="142" t="s">
        <v>31</v>
      </c>
      <c r="U19" s="146">
        <v>3000</v>
      </c>
    </row>
    <row r="20" spans="1:21" ht="13.2">
      <c r="A20" s="1"/>
      <c r="B20" s="638"/>
      <c r="C20" s="129" t="s">
        <v>203</v>
      </c>
      <c r="D20" s="130">
        <f t="shared" ref="D20:D21" si="3">(0+J20)/2</f>
        <v>2.2000000000000002</v>
      </c>
      <c r="E20" s="130">
        <v>2.2000000000000002</v>
      </c>
      <c r="F20" s="130">
        <v>2.2000000000000002</v>
      </c>
      <c r="G20" s="30"/>
      <c r="H20" s="31" t="s">
        <v>38</v>
      </c>
      <c r="I20" s="147"/>
      <c r="J20" s="148">
        <v>4.4000000000000004</v>
      </c>
      <c r="K20" s="133" t="s">
        <v>39</v>
      </c>
      <c r="L20" s="134"/>
      <c r="M20" s="138"/>
      <c r="N20" s="149">
        <v>3.3</v>
      </c>
      <c r="O20" s="145" t="s">
        <v>39</v>
      </c>
      <c r="P20" s="138"/>
      <c r="Q20" s="137"/>
      <c r="R20" s="150">
        <v>22</v>
      </c>
      <c r="S20" s="151" t="s">
        <v>40</v>
      </c>
      <c r="T20" s="152" t="s">
        <v>28</v>
      </c>
      <c r="U20" s="153">
        <v>10000</v>
      </c>
    </row>
    <row r="21" spans="1:21" ht="38.4">
      <c r="A21" s="257"/>
      <c r="B21" s="639"/>
      <c r="C21" s="154" t="s">
        <v>204</v>
      </c>
      <c r="D21" s="130">
        <f t="shared" si="3"/>
        <v>2.2000000000000002</v>
      </c>
      <c r="E21" s="130">
        <v>2.2000000000000002</v>
      </c>
      <c r="F21" s="130"/>
      <c r="G21" s="30"/>
      <c r="H21" s="31" t="s">
        <v>38</v>
      </c>
      <c r="I21" s="134"/>
      <c r="J21" s="148">
        <v>4.4000000000000004</v>
      </c>
      <c r="K21" s="133" t="s">
        <v>39</v>
      </c>
      <c r="L21" s="134"/>
      <c r="M21" s="138"/>
      <c r="N21" s="149">
        <v>3.3</v>
      </c>
      <c r="O21" s="145" t="s">
        <v>39</v>
      </c>
      <c r="P21" s="138"/>
      <c r="Q21" s="137"/>
      <c r="R21" s="150">
        <v>22</v>
      </c>
      <c r="S21" s="155" t="s">
        <v>40</v>
      </c>
      <c r="T21" s="152" t="s">
        <v>28</v>
      </c>
      <c r="U21" s="152" t="s">
        <v>41</v>
      </c>
    </row>
    <row r="22" spans="1:21" ht="19.2">
      <c r="A22" s="1"/>
      <c r="B22" s="633" t="s">
        <v>42</v>
      </c>
      <c r="C22" s="32" t="s">
        <v>205</v>
      </c>
      <c r="D22" s="18">
        <f t="shared" ref="D22:D31" si="4">G22+J22</f>
        <v>1.32</v>
      </c>
      <c r="E22" s="18">
        <v>1.32</v>
      </c>
      <c r="F22" s="18">
        <v>1.32</v>
      </c>
      <c r="G22" s="30">
        <v>0.99</v>
      </c>
      <c r="H22" s="56" t="s">
        <v>43</v>
      </c>
      <c r="I22" s="33"/>
      <c r="J22" s="48">
        <v>0.33</v>
      </c>
      <c r="K22" s="56" t="s">
        <v>43</v>
      </c>
      <c r="L22" s="34"/>
      <c r="M22" s="34"/>
      <c r="N22" s="49">
        <v>0.11</v>
      </c>
      <c r="O22" s="56" t="s">
        <v>43</v>
      </c>
      <c r="P22" s="25"/>
      <c r="Q22" s="53"/>
      <c r="R22" s="35">
        <v>11</v>
      </c>
      <c r="S22" s="36" t="s">
        <v>44</v>
      </c>
      <c r="T22" s="115" t="s">
        <v>45</v>
      </c>
      <c r="U22" s="109">
        <v>1000</v>
      </c>
    </row>
    <row r="23" spans="1:21" ht="13.2">
      <c r="A23" s="1"/>
      <c r="B23" s="634"/>
      <c r="C23" s="37" t="s">
        <v>220</v>
      </c>
      <c r="D23" s="18">
        <f t="shared" si="4"/>
        <v>1.1000000000000001</v>
      </c>
      <c r="E23" s="18">
        <v>1.1000000000000001</v>
      </c>
      <c r="F23" s="18"/>
      <c r="G23" s="156">
        <v>0.82499999999999996</v>
      </c>
      <c r="H23" s="157" t="s">
        <v>46</v>
      </c>
      <c r="I23" s="156"/>
      <c r="J23" s="158">
        <v>0.27500000000000002</v>
      </c>
      <c r="K23" s="38" t="s">
        <v>46</v>
      </c>
      <c r="L23" s="39"/>
      <c r="M23" s="40"/>
      <c r="N23" s="41"/>
      <c r="O23" s="42"/>
      <c r="P23" s="25"/>
      <c r="Q23" s="53"/>
      <c r="R23" s="43"/>
      <c r="S23" s="42"/>
      <c r="T23" s="116" t="s">
        <v>28</v>
      </c>
      <c r="U23" s="110">
        <v>10</v>
      </c>
    </row>
    <row r="24" spans="1:21" ht="28.8">
      <c r="A24" s="1"/>
      <c r="B24" s="637" t="s">
        <v>47</v>
      </c>
      <c r="C24" s="159" t="s">
        <v>206</v>
      </c>
      <c r="D24" s="130">
        <f t="shared" si="4"/>
        <v>1.76</v>
      </c>
      <c r="E24" s="131">
        <v>1.76</v>
      </c>
      <c r="F24" s="131">
        <v>1.76</v>
      </c>
      <c r="G24" s="132">
        <v>0.88</v>
      </c>
      <c r="H24" s="160" t="s">
        <v>48</v>
      </c>
      <c r="I24" s="161"/>
      <c r="J24" s="161">
        <v>0.88</v>
      </c>
      <c r="K24" s="160" t="s">
        <v>49</v>
      </c>
      <c r="L24" s="39"/>
      <c r="M24" s="39"/>
      <c r="N24" s="162">
        <v>0.33</v>
      </c>
      <c r="O24" s="160" t="s">
        <v>50</v>
      </c>
      <c r="P24" s="25"/>
      <c r="Q24" s="53"/>
      <c r="R24" s="163">
        <v>16.5</v>
      </c>
      <c r="S24" s="56" t="s">
        <v>51</v>
      </c>
      <c r="T24" s="142" t="s">
        <v>52</v>
      </c>
      <c r="U24" s="142" t="s">
        <v>53</v>
      </c>
    </row>
    <row r="25" spans="1:21" ht="28.8">
      <c r="A25" s="1"/>
      <c r="B25" s="638"/>
      <c r="C25" s="164" t="s">
        <v>54</v>
      </c>
      <c r="D25" s="130">
        <f t="shared" si="4"/>
        <v>1.5840000000000001</v>
      </c>
      <c r="E25" s="130"/>
      <c r="F25" s="130"/>
      <c r="G25" s="134"/>
      <c r="H25" s="165" t="s">
        <v>38</v>
      </c>
      <c r="I25" s="134"/>
      <c r="J25" s="166">
        <v>1.5840000000000001</v>
      </c>
      <c r="K25" s="133" t="s">
        <v>55</v>
      </c>
      <c r="L25" s="134"/>
      <c r="M25" s="134"/>
      <c r="N25" s="149">
        <v>1.089</v>
      </c>
      <c r="O25" s="165" t="s">
        <v>56</v>
      </c>
      <c r="P25" s="138"/>
      <c r="Q25" s="137"/>
      <c r="R25" s="163">
        <v>16.5</v>
      </c>
      <c r="S25" s="165" t="s">
        <v>57</v>
      </c>
      <c r="T25" s="142" t="s">
        <v>52</v>
      </c>
      <c r="U25" s="139">
        <v>10000</v>
      </c>
    </row>
    <row r="26" spans="1:21" ht="28.8">
      <c r="A26" s="1"/>
      <c r="B26" s="638"/>
      <c r="C26" s="164" t="s">
        <v>58</v>
      </c>
      <c r="D26" s="130">
        <f t="shared" si="4"/>
        <v>1.5840000000000001</v>
      </c>
      <c r="E26" s="130"/>
      <c r="F26" s="130"/>
      <c r="G26" s="134"/>
      <c r="H26" s="165" t="s">
        <v>38</v>
      </c>
      <c r="I26" s="134"/>
      <c r="J26" s="166">
        <v>1.5840000000000001</v>
      </c>
      <c r="K26" s="133" t="s">
        <v>56</v>
      </c>
      <c r="L26" s="134"/>
      <c r="M26" s="134"/>
      <c r="N26" s="149">
        <v>1.089</v>
      </c>
      <c r="O26" s="165" t="s">
        <v>56</v>
      </c>
      <c r="P26" s="138"/>
      <c r="Q26" s="137"/>
      <c r="R26" s="163">
        <v>16.5</v>
      </c>
      <c r="S26" s="165" t="s">
        <v>57</v>
      </c>
      <c r="T26" s="142" t="s">
        <v>52</v>
      </c>
      <c r="U26" s="139">
        <v>10000</v>
      </c>
    </row>
    <row r="27" spans="1:21" ht="28.8">
      <c r="A27" s="1"/>
      <c r="B27" s="638"/>
      <c r="C27" s="164" t="s">
        <v>59</v>
      </c>
      <c r="D27" s="130">
        <f t="shared" si="4"/>
        <v>1.1439999999999999</v>
      </c>
      <c r="E27" s="130"/>
      <c r="F27" s="130"/>
      <c r="G27" s="134"/>
      <c r="H27" s="165" t="s">
        <v>38</v>
      </c>
      <c r="I27" s="134"/>
      <c r="J27" s="166">
        <v>1.1439999999999999</v>
      </c>
      <c r="K27" s="133" t="s">
        <v>56</v>
      </c>
      <c r="L27" s="134"/>
      <c r="M27" s="134"/>
      <c r="N27" s="149">
        <v>0.78100000000000003</v>
      </c>
      <c r="O27" s="165" t="s">
        <v>56</v>
      </c>
      <c r="P27" s="138"/>
      <c r="Q27" s="137"/>
      <c r="R27" s="163">
        <v>16.5</v>
      </c>
      <c r="S27" s="165" t="s">
        <v>57</v>
      </c>
      <c r="T27" s="142" t="s">
        <v>52</v>
      </c>
      <c r="U27" s="139">
        <v>10000</v>
      </c>
    </row>
    <row r="28" spans="1:21" ht="28.8">
      <c r="A28" s="1"/>
      <c r="B28" s="638"/>
      <c r="C28" s="164" t="s">
        <v>60</v>
      </c>
      <c r="D28" s="130">
        <f t="shared" si="4"/>
        <v>1.54</v>
      </c>
      <c r="E28" s="131">
        <v>1.54</v>
      </c>
      <c r="F28" s="131">
        <v>1.54</v>
      </c>
      <c r="G28" s="167"/>
      <c r="H28" s="133" t="s">
        <v>38</v>
      </c>
      <c r="I28" s="167"/>
      <c r="J28" s="148">
        <v>1.54</v>
      </c>
      <c r="K28" s="133" t="s">
        <v>55</v>
      </c>
      <c r="L28" s="134"/>
      <c r="M28" s="134"/>
      <c r="N28" s="149">
        <v>1.0229999999999999</v>
      </c>
      <c r="O28" s="165" t="s">
        <v>55</v>
      </c>
      <c r="P28" s="138"/>
      <c r="Q28" s="137"/>
      <c r="R28" s="163">
        <v>16.5</v>
      </c>
      <c r="S28" s="165" t="s">
        <v>61</v>
      </c>
      <c r="T28" s="142" t="s">
        <v>62</v>
      </c>
      <c r="U28" s="139">
        <v>500</v>
      </c>
    </row>
    <row r="29" spans="1:21" ht="28.8">
      <c r="A29" s="1"/>
      <c r="B29" s="639"/>
      <c r="C29" s="164" t="s">
        <v>63</v>
      </c>
      <c r="D29" s="168">
        <f t="shared" si="4"/>
        <v>1.1000000000000001</v>
      </c>
      <c r="E29" s="169"/>
      <c r="F29" s="169"/>
      <c r="G29" s="170"/>
      <c r="H29" s="171" t="s">
        <v>38</v>
      </c>
      <c r="I29" s="170"/>
      <c r="J29" s="135">
        <v>1.1000000000000001</v>
      </c>
      <c r="K29" s="133" t="s">
        <v>55</v>
      </c>
      <c r="L29" s="134"/>
      <c r="M29" s="134"/>
      <c r="N29" s="149">
        <v>0.72599999999999998</v>
      </c>
      <c r="O29" s="165" t="s">
        <v>55</v>
      </c>
      <c r="P29" s="138"/>
      <c r="Q29" s="137"/>
      <c r="R29" s="163">
        <v>16.5</v>
      </c>
      <c r="S29" s="165" t="s">
        <v>61</v>
      </c>
      <c r="T29" s="142" t="s">
        <v>62</v>
      </c>
      <c r="U29" s="139">
        <v>500</v>
      </c>
    </row>
    <row r="30" spans="1:21" ht="19.2">
      <c r="A30" s="29"/>
      <c r="B30" s="640" t="s">
        <v>64</v>
      </c>
      <c r="C30" s="44" t="s">
        <v>65</v>
      </c>
      <c r="D30" s="130">
        <f t="shared" si="4"/>
        <v>1.32</v>
      </c>
      <c r="E30" s="131">
        <v>1.32</v>
      </c>
      <c r="F30" s="131">
        <v>1.32</v>
      </c>
      <c r="G30" s="132"/>
      <c r="H30" s="133" t="s">
        <v>38</v>
      </c>
      <c r="I30" s="134"/>
      <c r="J30" s="135">
        <v>1.32</v>
      </c>
      <c r="K30" s="172" t="s">
        <v>66</v>
      </c>
      <c r="L30" s="134"/>
      <c r="M30" s="134"/>
      <c r="N30" s="138"/>
      <c r="O30" s="137"/>
      <c r="P30" s="138"/>
      <c r="Q30" s="137"/>
      <c r="R30" s="173"/>
      <c r="S30" s="174"/>
      <c r="T30" s="142" t="s">
        <v>45</v>
      </c>
      <c r="U30" s="139">
        <v>300</v>
      </c>
    </row>
    <row r="31" spans="1:21" ht="19.2">
      <c r="A31" s="45"/>
      <c r="B31" s="639"/>
      <c r="C31" s="51" t="s">
        <v>67</v>
      </c>
      <c r="D31" s="130">
        <f t="shared" si="4"/>
        <v>1.32</v>
      </c>
      <c r="E31" s="131">
        <v>1.32</v>
      </c>
      <c r="F31" s="131"/>
      <c r="G31" s="132"/>
      <c r="H31" s="133" t="s">
        <v>38</v>
      </c>
      <c r="I31" s="172"/>
      <c r="J31" s="135">
        <v>1.32</v>
      </c>
      <c r="K31" s="172" t="s">
        <v>66</v>
      </c>
      <c r="L31" s="134"/>
      <c r="M31" s="134"/>
      <c r="N31" s="134">
        <v>1.1879999999999999</v>
      </c>
      <c r="O31" s="137"/>
      <c r="P31" s="138"/>
      <c r="Q31" s="137"/>
      <c r="R31" s="163">
        <v>11</v>
      </c>
      <c r="S31" s="137" t="s">
        <v>68</v>
      </c>
      <c r="T31" s="142" t="s">
        <v>45</v>
      </c>
      <c r="U31" s="139">
        <v>3000</v>
      </c>
    </row>
    <row r="32" spans="1:21" ht="24">
      <c r="A32" s="1"/>
      <c r="B32" s="46" t="s">
        <v>69</v>
      </c>
      <c r="C32" s="32" t="s">
        <v>70</v>
      </c>
      <c r="D32" s="18">
        <f>((G32+I32)/2)+((J32+L32)/2)</f>
        <v>1.4849999999999999</v>
      </c>
      <c r="E32" s="80">
        <v>1.4849999999999999</v>
      </c>
      <c r="F32" s="80">
        <v>1.4850000000000001</v>
      </c>
      <c r="G32" s="47"/>
      <c r="H32" s="26" t="s">
        <v>38</v>
      </c>
      <c r="I32" s="30"/>
      <c r="J32" s="48">
        <v>1.54</v>
      </c>
      <c r="K32" s="56" t="s">
        <v>71</v>
      </c>
      <c r="L32" s="30">
        <v>1.43</v>
      </c>
      <c r="M32" s="53" t="s">
        <v>72</v>
      </c>
      <c r="N32" s="49">
        <v>1.21</v>
      </c>
      <c r="O32" s="56" t="s">
        <v>73</v>
      </c>
      <c r="P32" s="25"/>
      <c r="Q32" s="53"/>
      <c r="R32" s="50">
        <v>11</v>
      </c>
      <c r="S32" s="53" t="s">
        <v>68</v>
      </c>
      <c r="T32" s="114" t="s">
        <v>62</v>
      </c>
      <c r="U32" s="28">
        <v>300</v>
      </c>
    </row>
    <row r="33" spans="1:21" ht="19.2">
      <c r="A33" s="1"/>
      <c r="B33" s="637" t="s">
        <v>74</v>
      </c>
      <c r="C33" s="51" t="s">
        <v>75</v>
      </c>
      <c r="D33" s="18">
        <f t="shared" ref="D33:D34" si="5">J33</f>
        <v>1.65</v>
      </c>
      <c r="E33" s="80">
        <v>1.65</v>
      </c>
      <c r="F33" s="80">
        <v>1.65</v>
      </c>
      <c r="G33" s="47"/>
      <c r="H33" s="52" t="s">
        <v>38</v>
      </c>
      <c r="I33" s="30"/>
      <c r="J33" s="57">
        <v>1.65</v>
      </c>
      <c r="K33" s="56" t="s">
        <v>76</v>
      </c>
      <c r="L33" s="30"/>
      <c r="M33" s="53"/>
      <c r="N33" s="25"/>
      <c r="O33" s="53"/>
      <c r="P33" s="25"/>
      <c r="Q33" s="53"/>
      <c r="R33" s="25"/>
      <c r="S33" s="53"/>
      <c r="T33" s="142" t="s">
        <v>62</v>
      </c>
      <c r="U33" s="28">
        <v>500</v>
      </c>
    </row>
    <row r="34" spans="1:21" ht="19.8" thickBot="1">
      <c r="A34" s="1"/>
      <c r="B34" s="638"/>
      <c r="C34" s="51" t="s">
        <v>77</v>
      </c>
      <c r="D34" s="18">
        <f t="shared" si="5"/>
        <v>1.65</v>
      </c>
      <c r="E34" s="81">
        <v>1.65</v>
      </c>
      <c r="F34" s="81">
        <v>1.65</v>
      </c>
      <c r="G34" s="47"/>
      <c r="H34" s="52" t="s">
        <v>38</v>
      </c>
      <c r="I34" s="30"/>
      <c r="J34" s="57">
        <v>1.65</v>
      </c>
      <c r="K34" s="56" t="s">
        <v>76</v>
      </c>
      <c r="L34" s="30"/>
      <c r="M34" s="53"/>
      <c r="N34" s="25">
        <v>1.32</v>
      </c>
      <c r="O34" s="53" t="s">
        <v>76</v>
      </c>
      <c r="P34" s="25"/>
      <c r="Q34" s="53"/>
      <c r="R34" s="35">
        <v>11</v>
      </c>
      <c r="S34" s="53" t="s">
        <v>78</v>
      </c>
      <c r="T34" s="114" t="s">
        <v>62</v>
      </c>
      <c r="U34" s="28">
        <v>500</v>
      </c>
    </row>
    <row r="35" spans="1:21" ht="19.8" thickBot="1">
      <c r="A35" s="1"/>
      <c r="B35" s="639"/>
      <c r="C35" s="51" t="s">
        <v>80</v>
      </c>
      <c r="D35" s="101">
        <f>((G35+I35)/2)+((J35+L35)/2)</f>
        <v>0.77</v>
      </c>
      <c r="E35" s="102">
        <v>0.77</v>
      </c>
      <c r="F35" s="103">
        <v>0.99</v>
      </c>
      <c r="G35" s="47"/>
      <c r="H35" s="52" t="s">
        <v>38</v>
      </c>
      <c r="I35" s="30"/>
      <c r="J35" s="57">
        <v>0.88</v>
      </c>
      <c r="K35" s="56" t="s">
        <v>76</v>
      </c>
      <c r="L35" s="30">
        <v>0.66</v>
      </c>
      <c r="M35" s="26" t="s">
        <v>81</v>
      </c>
      <c r="N35" s="25"/>
      <c r="O35" s="53"/>
      <c r="P35" s="25"/>
      <c r="Q35" s="53"/>
      <c r="R35" s="25"/>
      <c r="S35" s="53"/>
      <c r="T35" s="114" t="s">
        <v>52</v>
      </c>
      <c r="U35" s="109">
        <v>1000</v>
      </c>
    </row>
    <row r="36" spans="1:21" ht="19.2">
      <c r="A36" s="1"/>
      <c r="B36" s="641" t="s">
        <v>82</v>
      </c>
      <c r="C36" s="129" t="s">
        <v>83</v>
      </c>
      <c r="D36" s="130">
        <f t="shared" ref="D36:D45" si="6">(J36+L36)/2</f>
        <v>1.1385000000000001</v>
      </c>
      <c r="E36" s="169">
        <v>1.1385000000000001</v>
      </c>
      <c r="F36" s="169">
        <v>1.1385000000000001</v>
      </c>
      <c r="G36" s="132"/>
      <c r="H36" s="175" t="s">
        <v>38</v>
      </c>
      <c r="I36" s="134"/>
      <c r="J36" s="135">
        <v>1.32</v>
      </c>
      <c r="K36" s="133" t="s">
        <v>84</v>
      </c>
      <c r="L36" s="134">
        <v>0.95699999999999996</v>
      </c>
      <c r="M36" s="133" t="s">
        <v>85</v>
      </c>
      <c r="N36" s="138">
        <v>1.21</v>
      </c>
      <c r="O36" s="133" t="s">
        <v>86</v>
      </c>
      <c r="P36" s="138">
        <v>0.84699999999999998</v>
      </c>
      <c r="Q36" s="133" t="s">
        <v>85</v>
      </c>
      <c r="R36" s="150">
        <v>11</v>
      </c>
      <c r="S36" s="133" t="s">
        <v>44</v>
      </c>
      <c r="T36" s="142" t="s">
        <v>62</v>
      </c>
      <c r="U36" s="139">
        <v>300</v>
      </c>
    </row>
    <row r="37" spans="1:21" ht="19.2">
      <c r="A37" s="1"/>
      <c r="B37" s="639"/>
      <c r="C37" s="129" t="s">
        <v>196</v>
      </c>
      <c r="D37" s="130">
        <f t="shared" si="6"/>
        <v>1.1385000000000001</v>
      </c>
      <c r="E37" s="131">
        <v>1.1385000000000001</v>
      </c>
      <c r="F37" s="131">
        <v>1.1385000000000001</v>
      </c>
      <c r="G37" s="132"/>
      <c r="H37" s="175" t="s">
        <v>38</v>
      </c>
      <c r="I37" s="134"/>
      <c r="J37" s="135">
        <v>1.32</v>
      </c>
      <c r="K37" s="133" t="s">
        <v>84</v>
      </c>
      <c r="L37" s="134">
        <v>0.95699999999999996</v>
      </c>
      <c r="M37" s="133" t="s">
        <v>85</v>
      </c>
      <c r="N37" s="138">
        <v>1.21</v>
      </c>
      <c r="O37" s="133" t="s">
        <v>86</v>
      </c>
      <c r="P37" s="138">
        <v>0.84699999999999998</v>
      </c>
      <c r="Q37" s="133" t="s">
        <v>85</v>
      </c>
      <c r="R37" s="150">
        <v>11</v>
      </c>
      <c r="S37" s="133" t="s">
        <v>44</v>
      </c>
      <c r="T37" s="142" t="s">
        <v>62</v>
      </c>
      <c r="U37" s="139">
        <v>500</v>
      </c>
    </row>
    <row r="38" spans="1:21" ht="19.2">
      <c r="A38" s="1"/>
      <c r="B38" s="642" t="s">
        <v>87</v>
      </c>
      <c r="C38" s="129" t="s">
        <v>83</v>
      </c>
      <c r="D38" s="130">
        <f t="shared" si="6"/>
        <v>1.1385000000000001</v>
      </c>
      <c r="E38" s="131"/>
      <c r="F38" s="131"/>
      <c r="G38" s="176"/>
      <c r="H38" s="175" t="s">
        <v>38</v>
      </c>
      <c r="I38" s="134"/>
      <c r="J38" s="135">
        <v>1.32</v>
      </c>
      <c r="K38" s="133" t="s">
        <v>84</v>
      </c>
      <c r="L38" s="134">
        <v>0.95699999999999996</v>
      </c>
      <c r="M38" s="133" t="s">
        <v>85</v>
      </c>
      <c r="N38" s="138">
        <v>1.21</v>
      </c>
      <c r="O38" s="133" t="s">
        <v>86</v>
      </c>
      <c r="P38" s="138">
        <v>0.84699999999999998</v>
      </c>
      <c r="Q38" s="133" t="s">
        <v>85</v>
      </c>
      <c r="R38" s="150">
        <v>11</v>
      </c>
      <c r="S38" s="133" t="s">
        <v>44</v>
      </c>
      <c r="T38" s="142" t="s">
        <v>62</v>
      </c>
      <c r="U38" s="139">
        <v>300</v>
      </c>
    </row>
    <row r="39" spans="1:21" ht="19.2">
      <c r="A39" s="1"/>
      <c r="B39" s="643"/>
      <c r="C39" s="129" t="s">
        <v>196</v>
      </c>
      <c r="D39" s="130">
        <f t="shared" si="6"/>
        <v>1.1385000000000001</v>
      </c>
      <c r="E39" s="131"/>
      <c r="F39" s="131"/>
      <c r="G39" s="176"/>
      <c r="H39" s="175" t="s">
        <v>38</v>
      </c>
      <c r="I39" s="134"/>
      <c r="J39" s="135">
        <v>1.32</v>
      </c>
      <c r="K39" s="133" t="s">
        <v>84</v>
      </c>
      <c r="L39" s="134">
        <v>0.95699999999999996</v>
      </c>
      <c r="M39" s="133" t="s">
        <v>85</v>
      </c>
      <c r="N39" s="138">
        <v>1.21</v>
      </c>
      <c r="O39" s="133" t="s">
        <v>86</v>
      </c>
      <c r="P39" s="138">
        <v>0.84699999999999998</v>
      </c>
      <c r="Q39" s="133" t="s">
        <v>85</v>
      </c>
      <c r="R39" s="150">
        <v>11</v>
      </c>
      <c r="S39" s="133" t="s">
        <v>44</v>
      </c>
      <c r="T39" s="142" t="s">
        <v>62</v>
      </c>
      <c r="U39" s="139">
        <v>500</v>
      </c>
    </row>
    <row r="40" spans="1:21" ht="19.2">
      <c r="A40" s="54"/>
      <c r="B40" s="642" t="s">
        <v>88</v>
      </c>
      <c r="C40" s="129" t="s">
        <v>230</v>
      </c>
      <c r="D40" s="130">
        <f t="shared" si="6"/>
        <v>1.1385000000000001</v>
      </c>
      <c r="E40" s="131">
        <v>1.1385000000000001</v>
      </c>
      <c r="F40" s="131"/>
      <c r="G40" s="176"/>
      <c r="H40" s="175" t="s">
        <v>38</v>
      </c>
      <c r="I40" s="134"/>
      <c r="J40" s="135">
        <v>1.32</v>
      </c>
      <c r="K40" s="133" t="s">
        <v>84</v>
      </c>
      <c r="L40" s="134">
        <v>0.95699999999999996</v>
      </c>
      <c r="M40" s="133" t="s">
        <v>85</v>
      </c>
      <c r="N40" s="138">
        <v>1.21</v>
      </c>
      <c r="O40" s="133" t="s">
        <v>86</v>
      </c>
      <c r="P40" s="138">
        <v>0.84699999999999998</v>
      </c>
      <c r="Q40" s="133" t="s">
        <v>85</v>
      </c>
      <c r="R40" s="150">
        <v>11</v>
      </c>
      <c r="S40" s="133" t="s">
        <v>44</v>
      </c>
      <c r="T40" s="142" t="s">
        <v>62</v>
      </c>
      <c r="U40" s="139">
        <v>300</v>
      </c>
    </row>
    <row r="41" spans="1:21" ht="19.2">
      <c r="A41" s="54"/>
      <c r="B41" s="643"/>
      <c r="C41" s="129" t="s">
        <v>231</v>
      </c>
      <c r="D41" s="130">
        <f t="shared" si="6"/>
        <v>1.1385000000000001</v>
      </c>
      <c r="E41" s="131">
        <v>1.1385000000000001</v>
      </c>
      <c r="F41" s="131"/>
      <c r="G41" s="176"/>
      <c r="H41" s="175" t="s">
        <v>38</v>
      </c>
      <c r="I41" s="134"/>
      <c r="J41" s="135">
        <v>1.32</v>
      </c>
      <c r="K41" s="133" t="s">
        <v>84</v>
      </c>
      <c r="L41" s="134">
        <v>0.95699999999999996</v>
      </c>
      <c r="M41" s="133" t="s">
        <v>85</v>
      </c>
      <c r="N41" s="138">
        <v>1.21</v>
      </c>
      <c r="O41" s="133" t="s">
        <v>86</v>
      </c>
      <c r="P41" s="138">
        <v>0.84699999999999998</v>
      </c>
      <c r="Q41" s="133" t="s">
        <v>85</v>
      </c>
      <c r="R41" s="150">
        <v>11</v>
      </c>
      <c r="S41" s="133" t="s">
        <v>44</v>
      </c>
      <c r="T41" s="142" t="s">
        <v>62</v>
      </c>
      <c r="U41" s="139">
        <v>500</v>
      </c>
    </row>
    <row r="42" spans="1:21" ht="19.2">
      <c r="A42" s="1"/>
      <c r="B42" s="642" t="s">
        <v>89</v>
      </c>
      <c r="C42" s="129" t="s">
        <v>232</v>
      </c>
      <c r="D42" s="130">
        <f t="shared" si="6"/>
        <v>1.1385000000000001</v>
      </c>
      <c r="E42" s="131"/>
      <c r="F42" s="131"/>
      <c r="G42" s="176"/>
      <c r="H42" s="175" t="s">
        <v>38</v>
      </c>
      <c r="I42" s="134"/>
      <c r="J42" s="135">
        <v>1.32</v>
      </c>
      <c r="K42" s="133" t="s">
        <v>84</v>
      </c>
      <c r="L42" s="134">
        <v>0.95699999999999996</v>
      </c>
      <c r="M42" s="133" t="s">
        <v>85</v>
      </c>
      <c r="N42" s="138">
        <v>1.21</v>
      </c>
      <c r="O42" s="133" t="s">
        <v>86</v>
      </c>
      <c r="P42" s="138">
        <v>0.84699999999999998</v>
      </c>
      <c r="Q42" s="133" t="s">
        <v>85</v>
      </c>
      <c r="R42" s="150">
        <v>11</v>
      </c>
      <c r="S42" s="133" t="s">
        <v>44</v>
      </c>
      <c r="T42" s="142" t="s">
        <v>62</v>
      </c>
      <c r="U42" s="139">
        <v>300</v>
      </c>
    </row>
    <row r="43" spans="1:21" ht="19.2">
      <c r="A43" s="1"/>
      <c r="B43" s="643"/>
      <c r="C43" s="129" t="s">
        <v>233</v>
      </c>
      <c r="D43" s="130">
        <f t="shared" si="6"/>
        <v>1.1385000000000001</v>
      </c>
      <c r="E43" s="131"/>
      <c r="F43" s="131"/>
      <c r="G43" s="176"/>
      <c r="H43" s="175" t="s">
        <v>38</v>
      </c>
      <c r="I43" s="134"/>
      <c r="J43" s="135">
        <v>1.32</v>
      </c>
      <c r="K43" s="133" t="s">
        <v>84</v>
      </c>
      <c r="L43" s="134">
        <v>0.95699999999999996</v>
      </c>
      <c r="M43" s="133" t="s">
        <v>85</v>
      </c>
      <c r="N43" s="138">
        <v>1.21</v>
      </c>
      <c r="O43" s="133" t="s">
        <v>86</v>
      </c>
      <c r="P43" s="138">
        <v>0.84699999999999998</v>
      </c>
      <c r="Q43" s="133" t="s">
        <v>85</v>
      </c>
      <c r="R43" s="150">
        <v>11</v>
      </c>
      <c r="S43" s="133" t="s">
        <v>44</v>
      </c>
      <c r="T43" s="142" t="s">
        <v>62</v>
      </c>
      <c r="U43" s="139">
        <v>500</v>
      </c>
    </row>
    <row r="44" spans="1:21" ht="19.2">
      <c r="A44" s="1"/>
      <c r="B44" s="661" t="s">
        <v>90</v>
      </c>
      <c r="C44" s="51" t="s">
        <v>234</v>
      </c>
      <c r="D44" s="130">
        <f t="shared" si="6"/>
        <v>1.1385000000000001</v>
      </c>
      <c r="E44" s="131"/>
      <c r="F44" s="131"/>
      <c r="G44" s="176"/>
      <c r="H44" s="175" t="s">
        <v>38</v>
      </c>
      <c r="I44" s="134"/>
      <c r="J44" s="135">
        <v>1.32</v>
      </c>
      <c r="K44" s="133" t="s">
        <v>84</v>
      </c>
      <c r="L44" s="134">
        <v>0.95699999999999996</v>
      </c>
      <c r="M44" s="133" t="s">
        <v>85</v>
      </c>
      <c r="N44" s="138">
        <v>1.21</v>
      </c>
      <c r="O44" s="133" t="s">
        <v>86</v>
      </c>
      <c r="P44" s="138">
        <v>0.84699999999999998</v>
      </c>
      <c r="Q44" s="133" t="s">
        <v>85</v>
      </c>
      <c r="R44" s="150">
        <v>11</v>
      </c>
      <c r="S44" s="133" t="s">
        <v>44</v>
      </c>
      <c r="T44" s="142" t="s">
        <v>62</v>
      </c>
      <c r="U44" s="139">
        <v>300</v>
      </c>
    </row>
    <row r="45" spans="1:21" ht="19.8" thickBot="1">
      <c r="A45" s="1"/>
      <c r="B45" s="643"/>
      <c r="C45" s="51" t="s">
        <v>235</v>
      </c>
      <c r="D45" s="177">
        <f t="shared" si="6"/>
        <v>1.1385000000000001</v>
      </c>
      <c r="E45" s="178"/>
      <c r="F45" s="131"/>
      <c r="G45" s="176"/>
      <c r="H45" s="175" t="s">
        <v>38</v>
      </c>
      <c r="I45" s="134"/>
      <c r="J45" s="135">
        <v>1.32</v>
      </c>
      <c r="K45" s="133" t="s">
        <v>84</v>
      </c>
      <c r="L45" s="134">
        <v>0.95699999999999996</v>
      </c>
      <c r="M45" s="133" t="s">
        <v>85</v>
      </c>
      <c r="N45" s="138">
        <v>1.21</v>
      </c>
      <c r="O45" s="133" t="s">
        <v>86</v>
      </c>
      <c r="P45" s="138">
        <v>0.84699999999999998</v>
      </c>
      <c r="Q45" s="133" t="s">
        <v>85</v>
      </c>
      <c r="R45" s="150">
        <v>11</v>
      </c>
      <c r="S45" s="133" t="s">
        <v>44</v>
      </c>
      <c r="T45" s="142" t="s">
        <v>62</v>
      </c>
      <c r="U45" s="139">
        <v>500</v>
      </c>
    </row>
    <row r="46" spans="1:21" ht="19.8" thickBot="1">
      <c r="A46" s="1"/>
      <c r="B46" s="179" t="s">
        <v>91</v>
      </c>
      <c r="C46" s="180" t="s">
        <v>92</v>
      </c>
      <c r="D46" s="181">
        <f t="shared" ref="D46:D47" si="7">G46+J46</f>
        <v>1.3089999999999999</v>
      </c>
      <c r="E46" s="182">
        <v>1.54</v>
      </c>
      <c r="F46" s="183">
        <v>1.54</v>
      </c>
      <c r="G46" s="176">
        <v>0.98175000000000001</v>
      </c>
      <c r="H46" s="133" t="s">
        <v>93</v>
      </c>
      <c r="I46" s="134"/>
      <c r="J46" s="184">
        <v>0.32724999999999999</v>
      </c>
      <c r="K46" s="56" t="s">
        <v>94</v>
      </c>
      <c r="L46" s="30"/>
      <c r="M46" s="53"/>
      <c r="N46" s="185">
        <v>0.14025000000000001</v>
      </c>
      <c r="O46" s="56" t="s">
        <v>94</v>
      </c>
      <c r="P46" s="25"/>
      <c r="Q46" s="53"/>
      <c r="R46" s="150">
        <v>11</v>
      </c>
      <c r="S46" s="133" t="s">
        <v>44</v>
      </c>
      <c r="T46" s="142" t="s">
        <v>95</v>
      </c>
      <c r="U46" s="139">
        <v>100</v>
      </c>
    </row>
    <row r="47" spans="1:21" ht="19.8" thickBot="1">
      <c r="A47" s="1"/>
      <c r="B47" s="186" t="s">
        <v>96</v>
      </c>
      <c r="C47" s="187" t="s">
        <v>97</v>
      </c>
      <c r="D47" s="188">
        <f t="shared" si="7"/>
        <v>2.2000000000000002</v>
      </c>
      <c r="E47" s="183">
        <v>2.2000000000000002</v>
      </c>
      <c r="F47" s="131">
        <v>2.2000000000000002</v>
      </c>
      <c r="G47" s="132"/>
      <c r="H47" s="145" t="s">
        <v>38</v>
      </c>
      <c r="I47" s="134"/>
      <c r="J47" s="135">
        <v>2.2000000000000002</v>
      </c>
      <c r="K47" s="133" t="s">
        <v>98</v>
      </c>
      <c r="L47" s="138"/>
      <c r="M47" s="137"/>
      <c r="N47" s="138">
        <v>1.65</v>
      </c>
      <c r="O47" s="133" t="s">
        <v>98</v>
      </c>
      <c r="P47" s="138"/>
      <c r="Q47" s="137"/>
      <c r="R47" s="150">
        <v>11</v>
      </c>
      <c r="S47" s="137" t="s">
        <v>44</v>
      </c>
      <c r="T47" s="142" t="s">
        <v>45</v>
      </c>
      <c r="U47" s="139">
        <v>300</v>
      </c>
    </row>
    <row r="48" spans="1:21" ht="19.8" thickBot="1">
      <c r="A48" s="55"/>
      <c r="B48" s="189" t="s">
        <v>99</v>
      </c>
      <c r="C48" s="180" t="s">
        <v>100</v>
      </c>
      <c r="D48" s="181">
        <f>(G48+I48)/2+(J48+L48)/2</f>
        <v>1.4080000000000001</v>
      </c>
      <c r="E48" s="190">
        <v>2.024</v>
      </c>
      <c r="F48" s="131">
        <v>2.024</v>
      </c>
      <c r="G48" s="134">
        <v>1.32</v>
      </c>
      <c r="H48" s="133" t="s">
        <v>101</v>
      </c>
      <c r="I48" s="134">
        <v>0.39600000000000002</v>
      </c>
      <c r="J48" s="135">
        <v>0.70399999999999996</v>
      </c>
      <c r="K48" s="133" t="s">
        <v>102</v>
      </c>
      <c r="L48" s="134">
        <v>0.39600000000000002</v>
      </c>
      <c r="M48" s="133" t="s">
        <v>102</v>
      </c>
      <c r="N48" s="135">
        <v>0.24640000000000001</v>
      </c>
      <c r="O48" s="133" t="s">
        <v>102</v>
      </c>
      <c r="P48" s="138">
        <v>0.13800000000000001</v>
      </c>
      <c r="Q48" s="133" t="s">
        <v>102</v>
      </c>
      <c r="R48" s="150">
        <v>11</v>
      </c>
      <c r="S48" s="137" t="s">
        <v>103</v>
      </c>
      <c r="T48" s="152" t="s">
        <v>28</v>
      </c>
      <c r="U48" s="139">
        <v>300</v>
      </c>
    </row>
    <row r="49" spans="1:21" ht="19.2">
      <c r="A49" s="55"/>
      <c r="B49" s="189" t="s">
        <v>104</v>
      </c>
      <c r="C49" s="164" t="s">
        <v>105</v>
      </c>
      <c r="D49" s="168">
        <f t="shared" ref="D49:D54" si="8">G49+J49</f>
        <v>1.65</v>
      </c>
      <c r="E49" s="168">
        <v>1.65</v>
      </c>
      <c r="F49" s="130">
        <v>1.65</v>
      </c>
      <c r="G49" s="134">
        <v>0.66</v>
      </c>
      <c r="H49" s="133" t="s">
        <v>106</v>
      </c>
      <c r="I49" s="134"/>
      <c r="J49" s="135">
        <v>0.99</v>
      </c>
      <c r="K49" s="191" t="s">
        <v>46</v>
      </c>
      <c r="L49" s="134"/>
      <c r="M49" s="137"/>
      <c r="N49" s="134">
        <v>0.82499999999999996</v>
      </c>
      <c r="O49" s="191" t="s">
        <v>46</v>
      </c>
      <c r="P49" s="138"/>
      <c r="Q49" s="137"/>
      <c r="R49" s="150">
        <v>11</v>
      </c>
      <c r="S49" s="137" t="s">
        <v>44</v>
      </c>
      <c r="T49" s="142" t="s">
        <v>62</v>
      </c>
      <c r="U49" s="139">
        <v>300</v>
      </c>
    </row>
    <row r="50" spans="1:21" ht="19.2">
      <c r="A50" s="1"/>
      <c r="B50" s="642" t="s">
        <v>107</v>
      </c>
      <c r="C50" s="164" t="s">
        <v>108</v>
      </c>
      <c r="D50" s="130">
        <f t="shared" si="8"/>
        <v>1.65</v>
      </c>
      <c r="E50" s="131">
        <v>1.65</v>
      </c>
      <c r="F50" s="131">
        <v>1.65</v>
      </c>
      <c r="G50" s="132">
        <v>0.66</v>
      </c>
      <c r="H50" s="133" t="s">
        <v>109</v>
      </c>
      <c r="I50" s="134"/>
      <c r="J50" s="135">
        <v>0.99</v>
      </c>
      <c r="K50" s="133" t="s">
        <v>109</v>
      </c>
      <c r="L50" s="134"/>
      <c r="M50" s="137"/>
      <c r="N50" s="141">
        <v>0.46200000000000002</v>
      </c>
      <c r="O50" s="133" t="s">
        <v>109</v>
      </c>
      <c r="P50" s="138"/>
      <c r="Q50" s="137"/>
      <c r="R50" s="150">
        <v>16.5</v>
      </c>
      <c r="S50" s="133" t="s">
        <v>110</v>
      </c>
      <c r="T50" s="142" t="s">
        <v>45</v>
      </c>
      <c r="U50" s="142">
        <v>300</v>
      </c>
    </row>
    <row r="51" spans="1:21" ht="19.2">
      <c r="A51" s="55"/>
      <c r="B51" s="643"/>
      <c r="C51" s="164" t="s">
        <v>111</v>
      </c>
      <c r="D51" s="130">
        <f t="shared" si="8"/>
        <v>1.65</v>
      </c>
      <c r="E51" s="131"/>
      <c r="F51" s="131"/>
      <c r="G51" s="132">
        <v>0.66</v>
      </c>
      <c r="H51" s="133" t="s">
        <v>109</v>
      </c>
      <c r="I51" s="134"/>
      <c r="J51" s="135">
        <v>0.99</v>
      </c>
      <c r="K51" s="133" t="s">
        <v>109</v>
      </c>
      <c r="L51" s="134"/>
      <c r="M51" s="137"/>
      <c r="N51" s="134"/>
      <c r="O51" s="133"/>
      <c r="P51" s="138"/>
      <c r="Q51" s="137"/>
      <c r="R51" s="150"/>
      <c r="S51" s="133"/>
      <c r="T51" s="142" t="s">
        <v>45</v>
      </c>
      <c r="U51" s="192">
        <v>1000</v>
      </c>
    </row>
    <row r="52" spans="1:21" ht="24">
      <c r="A52" s="55"/>
      <c r="B52" s="193" t="s">
        <v>112</v>
      </c>
      <c r="C52" s="164" t="s">
        <v>113</v>
      </c>
      <c r="D52" s="130">
        <f t="shared" si="8"/>
        <v>1.65</v>
      </c>
      <c r="E52" s="131">
        <v>1.65</v>
      </c>
      <c r="F52" s="131">
        <v>1.65</v>
      </c>
      <c r="G52" s="132">
        <v>0.66</v>
      </c>
      <c r="H52" s="133" t="s">
        <v>109</v>
      </c>
      <c r="I52" s="134"/>
      <c r="J52" s="135">
        <v>0.99</v>
      </c>
      <c r="K52" s="133" t="s">
        <v>109</v>
      </c>
      <c r="L52" s="134"/>
      <c r="M52" s="137"/>
      <c r="N52" s="141">
        <v>0.46200000000000002</v>
      </c>
      <c r="O52" s="133" t="s">
        <v>109</v>
      </c>
      <c r="P52" s="138"/>
      <c r="Q52" s="137"/>
      <c r="R52" s="150">
        <v>16.5</v>
      </c>
      <c r="S52" s="133" t="s">
        <v>110</v>
      </c>
      <c r="T52" s="142" t="s">
        <v>45</v>
      </c>
      <c r="U52" s="142">
        <v>300</v>
      </c>
    </row>
    <row r="53" spans="1:21" ht="24">
      <c r="A53" s="1"/>
      <c r="B53" s="194" t="s">
        <v>114</v>
      </c>
      <c r="C53" s="195" t="s">
        <v>115</v>
      </c>
      <c r="D53" s="130">
        <f t="shared" si="8"/>
        <v>1.65</v>
      </c>
      <c r="E53" s="131">
        <v>1.65</v>
      </c>
      <c r="F53" s="131">
        <v>1.65</v>
      </c>
      <c r="G53" s="132">
        <v>0.66</v>
      </c>
      <c r="H53" s="133" t="s">
        <v>109</v>
      </c>
      <c r="I53" s="134"/>
      <c r="J53" s="135">
        <v>0.99</v>
      </c>
      <c r="K53" s="133" t="s">
        <v>109</v>
      </c>
      <c r="L53" s="134"/>
      <c r="M53" s="137"/>
      <c r="N53" s="141">
        <v>0.46200000000000002</v>
      </c>
      <c r="O53" s="133" t="s">
        <v>109</v>
      </c>
      <c r="P53" s="138"/>
      <c r="Q53" s="137"/>
      <c r="R53" s="150">
        <v>16.5</v>
      </c>
      <c r="S53" s="133" t="s">
        <v>110</v>
      </c>
      <c r="T53" s="142" t="s">
        <v>45</v>
      </c>
      <c r="U53" s="142">
        <v>300</v>
      </c>
    </row>
    <row r="54" spans="1:21" ht="24">
      <c r="A54" s="1"/>
      <c r="B54" s="194" t="s">
        <v>116</v>
      </c>
      <c r="C54" s="196" t="s">
        <v>117</v>
      </c>
      <c r="D54" s="130">
        <f t="shared" si="8"/>
        <v>1.32</v>
      </c>
      <c r="E54" s="131">
        <v>1.32</v>
      </c>
      <c r="F54" s="131">
        <v>1.32</v>
      </c>
      <c r="G54" s="132">
        <v>0.33</v>
      </c>
      <c r="H54" s="133" t="s">
        <v>109</v>
      </c>
      <c r="I54" s="134"/>
      <c r="J54" s="135">
        <v>0.99</v>
      </c>
      <c r="K54" s="133" t="s">
        <v>109</v>
      </c>
      <c r="L54" s="134"/>
      <c r="M54" s="137"/>
      <c r="N54" s="134"/>
      <c r="O54" s="197"/>
      <c r="P54" s="138"/>
      <c r="Q54" s="197"/>
      <c r="R54" s="138"/>
      <c r="S54" s="197"/>
      <c r="T54" s="142" t="s">
        <v>45</v>
      </c>
      <c r="U54" s="142">
        <v>300</v>
      </c>
    </row>
    <row r="55" spans="1:21" ht="28.8">
      <c r="A55" s="1"/>
      <c r="B55" s="179" t="s">
        <v>118</v>
      </c>
      <c r="C55" s="127" t="s">
        <v>119</v>
      </c>
      <c r="D55" s="130">
        <f>(G55+I55)/2+J55</f>
        <v>1.4849999999999999</v>
      </c>
      <c r="E55" s="131"/>
      <c r="F55" s="131"/>
      <c r="G55" s="132">
        <v>0.66</v>
      </c>
      <c r="H55" s="133" t="s">
        <v>120</v>
      </c>
      <c r="I55" s="134">
        <v>0.33</v>
      </c>
      <c r="J55" s="135">
        <v>0.99</v>
      </c>
      <c r="K55" s="133" t="s">
        <v>109</v>
      </c>
      <c r="L55" s="134"/>
      <c r="M55" s="137"/>
      <c r="N55" s="138"/>
      <c r="O55" s="133"/>
      <c r="P55" s="138"/>
      <c r="Q55" s="197"/>
      <c r="R55" s="150"/>
      <c r="S55" s="165"/>
      <c r="T55" s="142" t="s">
        <v>45</v>
      </c>
      <c r="U55" s="139">
        <v>300</v>
      </c>
    </row>
    <row r="56" spans="1:21" ht="24">
      <c r="A56" s="1"/>
      <c r="B56" s="179" t="s">
        <v>121</v>
      </c>
      <c r="C56" s="196" t="s">
        <v>207</v>
      </c>
      <c r="D56" s="130">
        <f>G56+J56</f>
        <v>1.65</v>
      </c>
      <c r="E56" s="131"/>
      <c r="F56" s="131"/>
      <c r="G56" s="132">
        <v>0.66</v>
      </c>
      <c r="H56" s="133" t="s">
        <v>109</v>
      </c>
      <c r="I56" s="134"/>
      <c r="J56" s="135">
        <v>0.99</v>
      </c>
      <c r="K56" s="133" t="s">
        <v>109</v>
      </c>
      <c r="L56" s="134"/>
      <c r="M56" s="137"/>
      <c r="N56" s="141">
        <v>0.46200000000000002</v>
      </c>
      <c r="O56" s="133" t="s">
        <v>109</v>
      </c>
      <c r="P56" s="138"/>
      <c r="Q56" s="137"/>
      <c r="R56" s="150">
        <v>16.5</v>
      </c>
      <c r="S56" s="133" t="s">
        <v>110</v>
      </c>
      <c r="T56" s="142" t="s">
        <v>45</v>
      </c>
      <c r="U56" s="139">
        <v>300</v>
      </c>
    </row>
    <row r="57" spans="1:21" ht="24">
      <c r="A57" s="1"/>
      <c r="B57" s="258" t="s">
        <v>122</v>
      </c>
      <c r="C57" s="259" t="s">
        <v>123</v>
      </c>
      <c r="D57" s="18"/>
      <c r="E57" s="80"/>
      <c r="F57" s="80"/>
      <c r="G57" s="260"/>
      <c r="H57" s="56"/>
      <c r="I57" s="30"/>
      <c r="J57" s="57"/>
      <c r="K57" s="56"/>
      <c r="L57" s="30"/>
      <c r="M57" s="53"/>
      <c r="N57" s="25"/>
      <c r="O57" s="56"/>
      <c r="P57" s="25"/>
      <c r="Q57" s="58"/>
      <c r="R57" s="35"/>
      <c r="S57" s="56"/>
      <c r="T57" s="114"/>
      <c r="U57" s="28"/>
    </row>
    <row r="58" spans="1:21" ht="19.2">
      <c r="A58" s="54"/>
      <c r="B58" s="179" t="s">
        <v>124</v>
      </c>
      <c r="C58" s="164" t="s">
        <v>221</v>
      </c>
      <c r="D58" s="130">
        <f>G58+J58</f>
        <v>0.71500000000000008</v>
      </c>
      <c r="E58" s="131">
        <v>0.71499999999999997</v>
      </c>
      <c r="F58" s="131">
        <v>0.71499999999999997</v>
      </c>
      <c r="G58" s="132">
        <v>0.55000000000000004</v>
      </c>
      <c r="H58" s="133" t="s">
        <v>102</v>
      </c>
      <c r="I58" s="134"/>
      <c r="J58" s="135">
        <v>0.16500000000000001</v>
      </c>
      <c r="K58" s="133" t="s">
        <v>102</v>
      </c>
      <c r="L58" s="134"/>
      <c r="M58" s="137"/>
      <c r="N58" s="138">
        <v>5.5E-2</v>
      </c>
      <c r="O58" s="133" t="s">
        <v>102</v>
      </c>
      <c r="P58" s="138"/>
      <c r="Q58" s="197"/>
      <c r="R58" s="150">
        <v>5.5</v>
      </c>
      <c r="S58" s="133" t="s">
        <v>103</v>
      </c>
      <c r="T58" s="142" t="s">
        <v>125</v>
      </c>
      <c r="U58" s="198">
        <v>1</v>
      </c>
    </row>
    <row r="59" spans="1:21" ht="24">
      <c r="A59" s="1"/>
      <c r="B59" s="179" t="s">
        <v>126</v>
      </c>
      <c r="C59" s="164" t="s">
        <v>127</v>
      </c>
      <c r="D59" s="130">
        <f>J59</f>
        <v>1.2649999999999999</v>
      </c>
      <c r="E59" s="131">
        <v>1.2649999999999999</v>
      </c>
      <c r="F59" s="131">
        <v>1.2649999999999999</v>
      </c>
      <c r="G59" s="132"/>
      <c r="H59" s="145" t="s">
        <v>38</v>
      </c>
      <c r="I59" s="134"/>
      <c r="J59" s="135">
        <v>1.2649999999999999</v>
      </c>
      <c r="K59" s="133" t="s">
        <v>102</v>
      </c>
      <c r="L59" s="134"/>
      <c r="M59" s="137"/>
      <c r="N59" s="138">
        <v>1.155</v>
      </c>
      <c r="O59" s="133" t="s">
        <v>102</v>
      </c>
      <c r="P59" s="138"/>
      <c r="Q59" s="137"/>
      <c r="R59" s="150">
        <v>5.5</v>
      </c>
      <c r="S59" s="133" t="s">
        <v>103</v>
      </c>
      <c r="T59" s="142"/>
      <c r="U59" s="198">
        <v>100</v>
      </c>
    </row>
    <row r="60" spans="1:21" ht="13.2">
      <c r="A60" s="1"/>
      <c r="B60" s="59" t="s">
        <v>128</v>
      </c>
      <c r="C60" s="60" t="s">
        <v>236</v>
      </c>
      <c r="D60" s="18"/>
      <c r="E60" s="80"/>
      <c r="F60" s="80"/>
      <c r="G60" s="47"/>
      <c r="H60" s="61"/>
      <c r="I60" s="30"/>
      <c r="J60" s="57"/>
      <c r="K60" s="58"/>
      <c r="L60" s="30"/>
      <c r="M60" s="53"/>
      <c r="N60" s="25"/>
      <c r="O60" s="53"/>
      <c r="P60" s="25"/>
      <c r="Q60" s="53"/>
      <c r="R60" s="25"/>
      <c r="S60" s="53"/>
      <c r="T60" s="114"/>
      <c r="U60" s="28"/>
    </row>
    <row r="61" spans="1:21" ht="13.8" thickBot="1">
      <c r="A61" s="1"/>
      <c r="B61" s="59" t="s">
        <v>129</v>
      </c>
      <c r="C61" s="60" t="s">
        <v>237</v>
      </c>
      <c r="D61" s="104"/>
      <c r="E61" s="81"/>
      <c r="F61" s="80"/>
      <c r="G61" s="47"/>
      <c r="H61" s="61"/>
      <c r="I61" s="30"/>
      <c r="J61" s="57"/>
      <c r="K61" s="58"/>
      <c r="L61" s="30"/>
      <c r="M61" s="53"/>
      <c r="N61" s="25"/>
      <c r="O61" s="53"/>
      <c r="P61" s="25"/>
      <c r="Q61" s="53"/>
      <c r="R61" s="25"/>
      <c r="S61" s="53"/>
      <c r="T61" s="114"/>
      <c r="U61" s="28"/>
    </row>
    <row r="62" spans="1:21" ht="19.2">
      <c r="A62" s="1"/>
      <c r="B62" s="662" t="s">
        <v>130</v>
      </c>
      <c r="C62" s="127" t="s">
        <v>131</v>
      </c>
      <c r="D62" s="199">
        <f t="shared" ref="D62:D68" si="9">J62</f>
        <v>1.32</v>
      </c>
      <c r="E62" s="200">
        <v>1.375</v>
      </c>
      <c r="F62" s="131">
        <v>1.375</v>
      </c>
      <c r="G62" s="132"/>
      <c r="H62" s="145" t="s">
        <v>38</v>
      </c>
      <c r="I62" s="134"/>
      <c r="J62" s="135">
        <v>1.32</v>
      </c>
      <c r="K62" s="133" t="s">
        <v>102</v>
      </c>
      <c r="L62" s="134"/>
      <c r="M62" s="137"/>
      <c r="N62" s="138"/>
      <c r="O62" s="137"/>
      <c r="P62" s="138"/>
      <c r="Q62" s="137"/>
      <c r="R62" s="138"/>
      <c r="S62" s="137"/>
      <c r="T62" s="142" t="s">
        <v>62</v>
      </c>
      <c r="U62" s="139">
        <v>300</v>
      </c>
    </row>
    <row r="63" spans="1:21" ht="19.2">
      <c r="A63" s="1"/>
      <c r="B63" s="639"/>
      <c r="C63" s="127" t="s">
        <v>132</v>
      </c>
      <c r="D63" s="201">
        <f t="shared" si="9"/>
        <v>0.66</v>
      </c>
      <c r="E63" s="202">
        <v>0.71499999999999997</v>
      </c>
      <c r="F63" s="131">
        <v>0.71499999999999997</v>
      </c>
      <c r="G63" s="132"/>
      <c r="H63" s="145" t="s">
        <v>38</v>
      </c>
      <c r="I63" s="134"/>
      <c r="J63" s="135">
        <v>0.66</v>
      </c>
      <c r="K63" s="133" t="s">
        <v>102</v>
      </c>
      <c r="L63" s="134"/>
      <c r="M63" s="137"/>
      <c r="N63" s="138"/>
      <c r="O63" s="137"/>
      <c r="P63" s="138"/>
      <c r="Q63" s="137"/>
      <c r="R63" s="138"/>
      <c r="S63" s="137"/>
      <c r="T63" s="142" t="s">
        <v>62</v>
      </c>
      <c r="U63" s="139">
        <v>1000</v>
      </c>
    </row>
    <row r="64" spans="1:21" ht="19.2">
      <c r="A64" s="54"/>
      <c r="B64" s="203" t="s">
        <v>133</v>
      </c>
      <c r="C64" s="127" t="s">
        <v>134</v>
      </c>
      <c r="D64" s="201">
        <f t="shared" si="9"/>
        <v>1.32</v>
      </c>
      <c r="E64" s="202">
        <v>1.375</v>
      </c>
      <c r="F64" s="131">
        <v>1.375</v>
      </c>
      <c r="G64" s="132"/>
      <c r="H64" s="145" t="s">
        <v>38</v>
      </c>
      <c r="I64" s="134"/>
      <c r="J64" s="135">
        <v>1.32</v>
      </c>
      <c r="K64" s="160" t="s">
        <v>135</v>
      </c>
      <c r="L64" s="134"/>
      <c r="M64" s="137"/>
      <c r="N64" s="138"/>
      <c r="O64" s="137"/>
      <c r="P64" s="138"/>
      <c r="Q64" s="137"/>
      <c r="R64" s="138"/>
      <c r="S64" s="137"/>
      <c r="T64" s="142" t="s">
        <v>62</v>
      </c>
      <c r="U64" s="139">
        <v>300</v>
      </c>
    </row>
    <row r="65" spans="1:21" ht="19.2">
      <c r="B65" s="204" t="s">
        <v>136</v>
      </c>
      <c r="C65" s="127" t="s">
        <v>134</v>
      </c>
      <c r="D65" s="201">
        <f t="shared" si="9"/>
        <v>1.32</v>
      </c>
      <c r="E65" s="202">
        <v>1.375</v>
      </c>
      <c r="F65" s="131">
        <v>1.375</v>
      </c>
      <c r="G65" s="132"/>
      <c r="H65" s="145" t="s">
        <v>38</v>
      </c>
      <c r="I65" s="134"/>
      <c r="J65" s="135">
        <v>1.32</v>
      </c>
      <c r="K65" s="160" t="s">
        <v>137</v>
      </c>
      <c r="L65" s="134"/>
      <c r="M65" s="137"/>
      <c r="N65" s="138"/>
      <c r="O65" s="137"/>
      <c r="P65" s="138"/>
      <c r="Q65" s="137"/>
      <c r="R65" s="138"/>
      <c r="S65" s="137"/>
      <c r="T65" s="142" t="s">
        <v>62</v>
      </c>
      <c r="U65" s="139">
        <v>300</v>
      </c>
    </row>
    <row r="66" spans="1:21" ht="19.2">
      <c r="A66" s="1"/>
      <c r="B66" s="62" t="s">
        <v>138</v>
      </c>
      <c r="C66" s="127" t="s">
        <v>134</v>
      </c>
      <c r="D66" s="105">
        <f t="shared" si="9"/>
        <v>1.32</v>
      </c>
      <c r="E66" s="106">
        <v>1.375</v>
      </c>
      <c r="F66" s="80">
        <v>1.375</v>
      </c>
      <c r="G66" s="47"/>
      <c r="H66" s="26" t="s">
        <v>38</v>
      </c>
      <c r="I66" s="30"/>
      <c r="J66" s="57">
        <v>1.32</v>
      </c>
      <c r="K66" s="160" t="s">
        <v>139</v>
      </c>
      <c r="L66" s="30"/>
      <c r="M66" s="53"/>
      <c r="N66" s="25"/>
      <c r="O66" s="53"/>
      <c r="P66" s="25"/>
      <c r="Q66" s="53"/>
      <c r="R66" s="25"/>
      <c r="S66" s="53"/>
      <c r="T66" s="114" t="s">
        <v>62</v>
      </c>
      <c r="U66" s="28">
        <v>300</v>
      </c>
    </row>
    <row r="67" spans="1:21" ht="19.2">
      <c r="A67" s="54"/>
      <c r="B67" s="647" t="s">
        <v>140</v>
      </c>
      <c r="C67" s="205" t="s">
        <v>208</v>
      </c>
      <c r="D67" s="201">
        <f t="shared" si="9"/>
        <v>1.32</v>
      </c>
      <c r="E67" s="202">
        <v>1.375</v>
      </c>
      <c r="F67" s="131"/>
      <c r="G67" s="206"/>
      <c r="H67" s="145" t="s">
        <v>38</v>
      </c>
      <c r="I67" s="134"/>
      <c r="J67" s="135">
        <v>1.32</v>
      </c>
      <c r="K67" s="133" t="s">
        <v>102</v>
      </c>
      <c r="L67" s="207"/>
      <c r="M67" s="208"/>
      <c r="N67" s="209"/>
      <c r="O67" s="208"/>
      <c r="P67" s="209"/>
      <c r="Q67" s="208"/>
      <c r="R67" s="210"/>
      <c r="S67" s="208"/>
      <c r="T67" s="142" t="s">
        <v>62</v>
      </c>
      <c r="U67" s="211">
        <v>500</v>
      </c>
    </row>
    <row r="68" spans="1:21" ht="19.2">
      <c r="A68" s="54"/>
      <c r="B68" s="634"/>
      <c r="C68" s="205" t="s">
        <v>209</v>
      </c>
      <c r="D68" s="201">
        <f t="shared" si="9"/>
        <v>0.66</v>
      </c>
      <c r="E68" s="202">
        <v>0.71499999999999997</v>
      </c>
      <c r="F68" s="131"/>
      <c r="G68" s="206"/>
      <c r="H68" s="145" t="s">
        <v>38</v>
      </c>
      <c r="I68" s="134"/>
      <c r="J68" s="135">
        <v>0.66</v>
      </c>
      <c r="K68" s="133" t="s">
        <v>102</v>
      </c>
      <c r="L68" s="207"/>
      <c r="M68" s="208"/>
      <c r="N68" s="209"/>
      <c r="O68" s="208"/>
      <c r="P68" s="209"/>
      <c r="Q68" s="208"/>
      <c r="R68" s="210"/>
      <c r="S68" s="208"/>
      <c r="T68" s="142" t="s">
        <v>62</v>
      </c>
      <c r="U68" s="211">
        <v>1000</v>
      </c>
    </row>
    <row r="69" spans="1:21" ht="19.2">
      <c r="A69" s="1"/>
      <c r="B69" s="647" t="s">
        <v>141</v>
      </c>
      <c r="C69" s="205" t="s">
        <v>208</v>
      </c>
      <c r="D69" s="212">
        <f t="shared" ref="D69:D70" si="10">G69+J69</f>
        <v>1.32</v>
      </c>
      <c r="E69" s="213">
        <v>1.375</v>
      </c>
      <c r="F69" s="214"/>
      <c r="G69" s="206"/>
      <c r="H69" s="145" t="s">
        <v>38</v>
      </c>
      <c r="I69" s="134"/>
      <c r="J69" s="135">
        <v>1.32</v>
      </c>
      <c r="K69" s="133" t="s">
        <v>102</v>
      </c>
      <c r="L69" s="207"/>
      <c r="M69" s="208"/>
      <c r="N69" s="209"/>
      <c r="O69" s="208"/>
      <c r="P69" s="209"/>
      <c r="Q69" s="208"/>
      <c r="R69" s="210"/>
      <c r="S69" s="208"/>
      <c r="T69" s="142" t="s">
        <v>62</v>
      </c>
      <c r="U69" s="211">
        <v>300</v>
      </c>
    </row>
    <row r="70" spans="1:21" ht="19.2">
      <c r="A70" s="1"/>
      <c r="B70" s="634"/>
      <c r="C70" s="205" t="s">
        <v>209</v>
      </c>
      <c r="D70" s="212">
        <f t="shared" si="10"/>
        <v>0.66</v>
      </c>
      <c r="E70" s="213">
        <v>0.71499999999999997</v>
      </c>
      <c r="F70" s="214"/>
      <c r="G70" s="206"/>
      <c r="H70" s="145" t="s">
        <v>38</v>
      </c>
      <c r="I70" s="134"/>
      <c r="J70" s="135">
        <v>0.66</v>
      </c>
      <c r="K70" s="133" t="s">
        <v>102</v>
      </c>
      <c r="L70" s="207"/>
      <c r="M70" s="208"/>
      <c r="N70" s="209"/>
      <c r="O70" s="208"/>
      <c r="P70" s="209"/>
      <c r="Q70" s="208"/>
      <c r="R70" s="210"/>
      <c r="S70" s="208"/>
      <c r="T70" s="142" t="s">
        <v>62</v>
      </c>
      <c r="U70" s="211">
        <v>500</v>
      </c>
    </row>
    <row r="71" spans="1:21" ht="76.8">
      <c r="A71" s="1"/>
      <c r="B71" s="647" t="s">
        <v>142</v>
      </c>
      <c r="C71" s="205" t="s">
        <v>210</v>
      </c>
      <c r="D71" s="212">
        <f>(J71+L71)/2</f>
        <v>1.21</v>
      </c>
      <c r="E71" s="213">
        <v>1.2649999999999999</v>
      </c>
      <c r="F71" s="214"/>
      <c r="G71" s="206"/>
      <c r="H71" s="145" t="s">
        <v>38</v>
      </c>
      <c r="I71" s="207"/>
      <c r="J71" s="215">
        <v>1.32</v>
      </c>
      <c r="K71" s="133" t="s">
        <v>102</v>
      </c>
      <c r="L71" s="207">
        <v>1.1000000000000001</v>
      </c>
      <c r="M71" s="216" t="s">
        <v>143</v>
      </c>
      <c r="N71" s="209"/>
      <c r="O71" s="208"/>
      <c r="P71" s="209"/>
      <c r="Q71" s="208"/>
      <c r="R71" s="210"/>
      <c r="S71" s="208"/>
      <c r="T71" s="142" t="s">
        <v>62</v>
      </c>
      <c r="U71" s="211">
        <v>300</v>
      </c>
    </row>
    <row r="72" spans="1:21" ht="19.2">
      <c r="A72" s="1"/>
      <c r="B72" s="634"/>
      <c r="C72" s="205" t="s">
        <v>211</v>
      </c>
      <c r="D72" s="212">
        <f>J72</f>
        <v>0.66</v>
      </c>
      <c r="E72" s="213">
        <v>0.71499999999999997</v>
      </c>
      <c r="F72" s="214"/>
      <c r="G72" s="206"/>
      <c r="H72" s="145" t="s">
        <v>38</v>
      </c>
      <c r="I72" s="207"/>
      <c r="J72" s="135">
        <v>0.66</v>
      </c>
      <c r="K72" s="133" t="s">
        <v>102</v>
      </c>
      <c r="L72" s="207"/>
      <c r="M72" s="208"/>
      <c r="N72" s="209"/>
      <c r="O72" s="208"/>
      <c r="P72" s="209"/>
      <c r="Q72" s="208"/>
      <c r="R72" s="210"/>
      <c r="S72" s="208"/>
      <c r="T72" s="142" t="s">
        <v>62</v>
      </c>
      <c r="U72" s="211">
        <v>300</v>
      </c>
    </row>
    <row r="73" spans="1:21" ht="19.2">
      <c r="A73" s="1"/>
      <c r="B73" s="647" t="s">
        <v>144</v>
      </c>
      <c r="C73" s="205" t="s">
        <v>212</v>
      </c>
      <c r="D73" s="212">
        <f t="shared" ref="D73:D76" si="11">G73+J73</f>
        <v>1.32</v>
      </c>
      <c r="E73" s="213">
        <v>1.375</v>
      </c>
      <c r="F73" s="214"/>
      <c r="G73" s="206"/>
      <c r="H73" s="145" t="s">
        <v>38</v>
      </c>
      <c r="I73" s="207"/>
      <c r="J73" s="215">
        <v>1.32</v>
      </c>
      <c r="K73" s="133" t="s">
        <v>102</v>
      </c>
      <c r="L73" s="207"/>
      <c r="M73" s="208"/>
      <c r="N73" s="209"/>
      <c r="O73" s="208"/>
      <c r="P73" s="209"/>
      <c r="Q73" s="208"/>
      <c r="R73" s="210"/>
      <c r="S73" s="208"/>
      <c r="T73" s="142" t="s">
        <v>62</v>
      </c>
      <c r="U73" s="211">
        <v>300</v>
      </c>
    </row>
    <row r="74" spans="1:21" ht="19.2">
      <c r="A74" s="1"/>
      <c r="B74" s="634"/>
      <c r="C74" s="205" t="s">
        <v>213</v>
      </c>
      <c r="D74" s="217">
        <f t="shared" si="11"/>
        <v>0.66</v>
      </c>
      <c r="E74" s="218">
        <v>0.71499999999999997</v>
      </c>
      <c r="F74" s="214"/>
      <c r="G74" s="206"/>
      <c r="H74" s="145" t="s">
        <v>38</v>
      </c>
      <c r="I74" s="207"/>
      <c r="J74" s="135">
        <v>0.66</v>
      </c>
      <c r="K74" s="133" t="s">
        <v>102</v>
      </c>
      <c r="L74" s="207"/>
      <c r="M74" s="208"/>
      <c r="N74" s="209"/>
      <c r="O74" s="208"/>
      <c r="P74" s="209"/>
      <c r="Q74" s="208"/>
      <c r="R74" s="210"/>
      <c r="S74" s="208"/>
      <c r="T74" s="142" t="s">
        <v>62</v>
      </c>
      <c r="U74" s="211">
        <v>500</v>
      </c>
    </row>
    <row r="75" spans="1:21" ht="19.2">
      <c r="A75" s="54"/>
      <c r="B75" s="647" t="s">
        <v>146</v>
      </c>
      <c r="C75" s="205" t="s">
        <v>214</v>
      </c>
      <c r="D75" s="219">
        <f t="shared" si="11"/>
        <v>1.32</v>
      </c>
      <c r="E75" s="220">
        <v>1.375</v>
      </c>
      <c r="F75" s="214"/>
      <c r="G75" s="221"/>
      <c r="H75" s="145" t="s">
        <v>38</v>
      </c>
      <c r="I75" s="207"/>
      <c r="J75" s="215">
        <v>1.32</v>
      </c>
      <c r="K75" s="133" t="s">
        <v>102</v>
      </c>
      <c r="L75" s="222"/>
      <c r="M75" s="222"/>
      <c r="N75" s="222"/>
      <c r="O75" s="222"/>
      <c r="P75" s="222"/>
      <c r="Q75" s="222"/>
      <c r="R75" s="222"/>
      <c r="S75" s="222"/>
      <c r="T75" s="142" t="s">
        <v>62</v>
      </c>
      <c r="U75" s="211">
        <v>300</v>
      </c>
    </row>
    <row r="76" spans="1:21" ht="19.8" thickBot="1">
      <c r="A76" s="54"/>
      <c r="B76" s="648"/>
      <c r="C76" s="223" t="s">
        <v>215</v>
      </c>
      <c r="D76" s="224">
        <f t="shared" si="11"/>
        <v>0.66</v>
      </c>
      <c r="E76" s="225">
        <v>0.71499999999999997</v>
      </c>
      <c r="F76" s="226"/>
      <c r="G76" s="227"/>
      <c r="H76" s="145" t="s">
        <v>38</v>
      </c>
      <c r="I76" s="228"/>
      <c r="J76" s="135">
        <v>0.66</v>
      </c>
      <c r="K76" s="133" t="s">
        <v>102</v>
      </c>
      <c r="L76" s="229"/>
      <c r="M76" s="229"/>
      <c r="N76" s="229"/>
      <c r="O76" s="229"/>
      <c r="P76" s="229"/>
      <c r="Q76" s="229"/>
      <c r="R76" s="229"/>
      <c r="S76" s="229"/>
      <c r="T76" s="142" t="s">
        <v>62</v>
      </c>
      <c r="U76" s="230">
        <v>1000</v>
      </c>
    </row>
    <row r="77" spans="1:21" ht="19.2">
      <c r="A77" s="1"/>
      <c r="B77" s="644" t="s">
        <v>145</v>
      </c>
      <c r="C77" s="231" t="s">
        <v>216</v>
      </c>
      <c r="D77" s="232">
        <f t="shared" ref="D77:D78" si="12">G77+J77</f>
        <v>1.32</v>
      </c>
      <c r="E77" s="214"/>
      <c r="F77" s="214"/>
      <c r="G77" s="221"/>
      <c r="H77" s="145" t="s">
        <v>38</v>
      </c>
      <c r="I77" s="207"/>
      <c r="J77" s="215">
        <v>1.32</v>
      </c>
      <c r="K77" s="133" t="s">
        <v>102</v>
      </c>
      <c r="L77" s="222"/>
      <c r="M77" s="222"/>
      <c r="N77" s="222"/>
      <c r="O77" s="222"/>
      <c r="P77" s="222"/>
      <c r="Q77" s="222"/>
      <c r="R77" s="222"/>
      <c r="S77" s="222"/>
      <c r="T77" s="142" t="s">
        <v>62</v>
      </c>
      <c r="U77" s="139">
        <v>300</v>
      </c>
    </row>
    <row r="78" spans="1:21" ht="19.2">
      <c r="A78" s="1"/>
      <c r="B78" s="636"/>
      <c r="C78" s="231" t="s">
        <v>217</v>
      </c>
      <c r="D78" s="232">
        <f t="shared" si="12"/>
        <v>0.66</v>
      </c>
      <c r="E78" s="214"/>
      <c r="F78" s="214"/>
      <c r="G78" s="221"/>
      <c r="H78" s="145" t="s">
        <v>38</v>
      </c>
      <c r="I78" s="207"/>
      <c r="J78" s="135">
        <v>0.66</v>
      </c>
      <c r="K78" s="133" t="s">
        <v>102</v>
      </c>
      <c r="L78" s="222"/>
      <c r="M78" s="222"/>
      <c r="N78" s="222"/>
      <c r="O78" s="222"/>
      <c r="P78" s="222"/>
      <c r="Q78" s="222"/>
      <c r="R78" s="222"/>
      <c r="S78" s="222"/>
      <c r="T78" s="142" t="s">
        <v>62</v>
      </c>
      <c r="U78" s="233">
        <v>1000</v>
      </c>
    </row>
    <row r="79" spans="1:21" ht="38.4">
      <c r="A79" s="55"/>
      <c r="B79" s="234" t="s">
        <v>147</v>
      </c>
      <c r="C79" s="235" t="s">
        <v>218</v>
      </c>
      <c r="D79" s="168" t="s">
        <v>79</v>
      </c>
      <c r="E79" s="168" t="s">
        <v>79</v>
      </c>
      <c r="F79" s="130"/>
      <c r="G79" s="236"/>
      <c r="H79" s="145" t="s">
        <v>38</v>
      </c>
      <c r="I79" s="134"/>
      <c r="J79" s="237">
        <v>1.6575</v>
      </c>
      <c r="K79" s="238" t="s">
        <v>148</v>
      </c>
      <c r="L79" s="229"/>
      <c r="M79" s="229"/>
      <c r="N79" s="229"/>
      <c r="O79" s="229"/>
      <c r="P79" s="229"/>
      <c r="Q79" s="229"/>
      <c r="R79" s="229"/>
      <c r="S79" s="229"/>
      <c r="T79" s="152" t="s">
        <v>28</v>
      </c>
      <c r="U79" s="239">
        <v>100</v>
      </c>
    </row>
    <row r="80" spans="1:21" ht="38.4">
      <c r="A80" s="55"/>
      <c r="B80" s="240" t="s">
        <v>149</v>
      </c>
      <c r="C80" s="241" t="s">
        <v>222</v>
      </c>
      <c r="D80" s="130" t="s">
        <v>79</v>
      </c>
      <c r="E80" s="130" t="s">
        <v>79</v>
      </c>
      <c r="F80" s="130"/>
      <c r="G80" s="236"/>
      <c r="H80" s="145" t="s">
        <v>38</v>
      </c>
      <c r="I80" s="134"/>
      <c r="J80" s="237">
        <v>1.0075000000000001</v>
      </c>
      <c r="K80" s="238" t="s">
        <v>150</v>
      </c>
      <c r="L80" s="229"/>
      <c r="M80" s="229"/>
      <c r="N80" s="229"/>
      <c r="O80" s="229"/>
      <c r="P80" s="229"/>
      <c r="Q80" s="229"/>
      <c r="R80" s="229"/>
      <c r="S80" s="229"/>
      <c r="T80" s="152" t="s">
        <v>28</v>
      </c>
      <c r="U80" s="239">
        <v>0.1</v>
      </c>
    </row>
    <row r="81" spans="1:21" ht="38.4">
      <c r="A81" s="1"/>
      <c r="B81" s="194" t="s">
        <v>151</v>
      </c>
      <c r="C81" s="187" t="s">
        <v>223</v>
      </c>
      <c r="D81" s="130" t="s">
        <v>79</v>
      </c>
      <c r="E81" s="130" t="s">
        <v>79</v>
      </c>
      <c r="F81" s="130"/>
      <c r="G81" s="236"/>
      <c r="H81" s="145" t="s">
        <v>38</v>
      </c>
      <c r="I81" s="134"/>
      <c r="J81" s="237">
        <v>1.0075000000000001</v>
      </c>
      <c r="K81" s="238" t="s">
        <v>150</v>
      </c>
      <c r="L81" s="134"/>
      <c r="M81" s="137"/>
      <c r="N81" s="134"/>
      <c r="O81" s="137"/>
      <c r="P81" s="134"/>
      <c r="Q81" s="137"/>
      <c r="R81" s="134"/>
      <c r="S81" s="137"/>
      <c r="T81" s="152" t="s">
        <v>28</v>
      </c>
      <c r="U81" s="239">
        <v>0.1</v>
      </c>
    </row>
    <row r="82" spans="1:21" ht="38.4">
      <c r="A82" s="55"/>
      <c r="B82" s="194" t="s">
        <v>151</v>
      </c>
      <c r="C82" s="164" t="s">
        <v>152</v>
      </c>
      <c r="D82" s="130" t="s">
        <v>79</v>
      </c>
      <c r="E82" s="130" t="s">
        <v>79</v>
      </c>
      <c r="F82" s="131"/>
      <c r="G82" s="242"/>
      <c r="H82" s="145" t="s">
        <v>38</v>
      </c>
      <c r="I82" s="134"/>
      <c r="J82" s="237">
        <v>1.6575</v>
      </c>
      <c r="K82" s="238" t="s">
        <v>148</v>
      </c>
      <c r="L82" s="134"/>
      <c r="M82" s="137"/>
      <c r="N82" s="134"/>
      <c r="O82" s="137"/>
      <c r="P82" s="134"/>
      <c r="Q82" s="137"/>
      <c r="R82" s="134"/>
      <c r="S82" s="137"/>
      <c r="T82" s="152" t="s">
        <v>28</v>
      </c>
      <c r="U82" s="139">
        <v>10</v>
      </c>
    </row>
    <row r="83" spans="1:21" ht="38.4">
      <c r="A83" s="55"/>
      <c r="B83" s="186" t="s">
        <v>153</v>
      </c>
      <c r="C83" s="164" t="s">
        <v>152</v>
      </c>
      <c r="D83" s="130" t="s">
        <v>79</v>
      </c>
      <c r="E83" s="130" t="s">
        <v>79</v>
      </c>
      <c r="F83" s="131"/>
      <c r="G83" s="242"/>
      <c r="H83" s="145" t="s">
        <v>38</v>
      </c>
      <c r="I83" s="134"/>
      <c r="J83" s="237">
        <v>1.6575</v>
      </c>
      <c r="K83" s="238" t="s">
        <v>148</v>
      </c>
      <c r="L83" s="134"/>
      <c r="M83" s="137"/>
      <c r="N83" s="134"/>
      <c r="O83" s="137"/>
      <c r="P83" s="134"/>
      <c r="Q83" s="137"/>
      <c r="R83" s="134"/>
      <c r="S83" s="137"/>
      <c r="T83" s="152" t="s">
        <v>28</v>
      </c>
      <c r="U83" s="139">
        <v>10</v>
      </c>
    </row>
    <row r="84" spans="1:21" ht="38.4">
      <c r="A84" s="55"/>
      <c r="B84" s="186" t="s">
        <v>154</v>
      </c>
      <c r="C84" s="164" t="s">
        <v>152</v>
      </c>
      <c r="D84" s="130" t="s">
        <v>79</v>
      </c>
      <c r="E84" s="130" t="s">
        <v>79</v>
      </c>
      <c r="F84" s="131"/>
      <c r="G84" s="242"/>
      <c r="H84" s="145" t="s">
        <v>38</v>
      </c>
      <c r="I84" s="134"/>
      <c r="J84" s="237">
        <v>1.6575</v>
      </c>
      <c r="K84" s="238" t="s">
        <v>148</v>
      </c>
      <c r="L84" s="134"/>
      <c r="M84" s="137"/>
      <c r="N84" s="134"/>
      <c r="O84" s="137"/>
      <c r="P84" s="134"/>
      <c r="Q84" s="137"/>
      <c r="R84" s="134"/>
      <c r="S84" s="137"/>
      <c r="T84" s="152" t="s">
        <v>28</v>
      </c>
      <c r="U84" s="139">
        <v>10</v>
      </c>
    </row>
    <row r="85" spans="1:21" ht="38.4">
      <c r="A85" s="55"/>
      <c r="B85" s="186" t="s">
        <v>155</v>
      </c>
      <c r="C85" s="243" t="s">
        <v>156</v>
      </c>
      <c r="D85" s="130" t="s">
        <v>79</v>
      </c>
      <c r="E85" s="131"/>
      <c r="F85" s="131"/>
      <c r="G85" s="242"/>
      <c r="H85" s="145" t="s">
        <v>38</v>
      </c>
      <c r="I85" s="134"/>
      <c r="J85" s="237">
        <v>1.6575</v>
      </c>
      <c r="K85" s="238" t="s">
        <v>148</v>
      </c>
      <c r="L85" s="134"/>
      <c r="M85" s="137"/>
      <c r="N85" s="134"/>
      <c r="O85" s="137"/>
      <c r="P85" s="134"/>
      <c r="Q85" s="137"/>
      <c r="R85" s="134"/>
      <c r="S85" s="137"/>
      <c r="T85" s="152" t="s">
        <v>28</v>
      </c>
      <c r="U85" s="139">
        <v>10</v>
      </c>
    </row>
    <row r="86" spans="1:21" ht="38.4">
      <c r="A86" s="55"/>
      <c r="B86" s="186" t="s">
        <v>157</v>
      </c>
      <c r="C86" s="243" t="s">
        <v>158</v>
      </c>
      <c r="D86" s="130" t="s">
        <v>79</v>
      </c>
      <c r="E86" s="130" t="s">
        <v>79</v>
      </c>
      <c r="F86" s="131"/>
      <c r="G86" s="242"/>
      <c r="H86" s="145" t="s">
        <v>38</v>
      </c>
      <c r="I86" s="134"/>
      <c r="J86" s="237">
        <v>1.6575</v>
      </c>
      <c r="K86" s="238" t="s">
        <v>148</v>
      </c>
      <c r="L86" s="134"/>
      <c r="M86" s="137"/>
      <c r="N86" s="134"/>
      <c r="O86" s="137"/>
      <c r="P86" s="134"/>
      <c r="Q86" s="137"/>
      <c r="R86" s="134"/>
      <c r="S86" s="137"/>
      <c r="T86" s="152" t="s">
        <v>28</v>
      </c>
      <c r="U86" s="139">
        <v>10</v>
      </c>
    </row>
    <row r="87" spans="1:21" ht="38.4">
      <c r="A87" s="55"/>
      <c r="B87" s="186" t="s">
        <v>159</v>
      </c>
      <c r="C87" s="243" t="s">
        <v>160</v>
      </c>
      <c r="D87" s="130" t="s">
        <v>79</v>
      </c>
      <c r="E87" s="131"/>
      <c r="F87" s="131"/>
      <c r="G87" s="242"/>
      <c r="H87" s="145" t="s">
        <v>38</v>
      </c>
      <c r="I87" s="134"/>
      <c r="J87" s="237">
        <v>1.6575</v>
      </c>
      <c r="K87" s="238" t="s">
        <v>148</v>
      </c>
      <c r="L87" s="134"/>
      <c r="M87" s="137"/>
      <c r="N87" s="134"/>
      <c r="O87" s="137"/>
      <c r="P87" s="134"/>
      <c r="Q87" s="137"/>
      <c r="R87" s="134"/>
      <c r="S87" s="137"/>
      <c r="T87" s="152" t="s">
        <v>28</v>
      </c>
      <c r="U87" s="139">
        <v>10</v>
      </c>
    </row>
    <row r="88" spans="1:21" ht="38.4">
      <c r="A88" s="55"/>
      <c r="B88" s="186" t="s">
        <v>161</v>
      </c>
      <c r="C88" s="164" t="s">
        <v>152</v>
      </c>
      <c r="D88" s="130" t="s">
        <v>79</v>
      </c>
      <c r="E88" s="131"/>
      <c r="F88" s="131"/>
      <c r="G88" s="242"/>
      <c r="H88" s="145" t="s">
        <v>38</v>
      </c>
      <c r="I88" s="134"/>
      <c r="J88" s="237">
        <v>1.6575</v>
      </c>
      <c r="K88" s="238" t="s">
        <v>148</v>
      </c>
      <c r="L88" s="134"/>
      <c r="M88" s="137"/>
      <c r="N88" s="134"/>
      <c r="O88" s="137"/>
      <c r="P88" s="134"/>
      <c r="Q88" s="137"/>
      <c r="R88" s="134"/>
      <c r="S88" s="137"/>
      <c r="T88" s="152" t="s">
        <v>28</v>
      </c>
      <c r="U88" s="139">
        <v>10</v>
      </c>
    </row>
    <row r="89" spans="1:21" ht="19.2">
      <c r="A89" s="1"/>
      <c r="B89" s="63" t="s">
        <v>162</v>
      </c>
      <c r="C89" s="205" t="s">
        <v>29</v>
      </c>
      <c r="D89" s="130">
        <f t="shared" ref="D89:D100" si="13">G89+J89</f>
        <v>1.54</v>
      </c>
      <c r="E89" s="131"/>
      <c r="F89" s="131"/>
      <c r="G89" s="140">
        <v>1.21</v>
      </c>
      <c r="H89" s="133" t="s">
        <v>30</v>
      </c>
      <c r="I89" s="141"/>
      <c r="J89" s="135">
        <v>0.33</v>
      </c>
      <c r="K89" s="133" t="s">
        <v>30</v>
      </c>
      <c r="L89" s="134"/>
      <c r="M89" s="137"/>
      <c r="N89" s="138"/>
      <c r="O89" s="138"/>
      <c r="P89" s="138"/>
      <c r="Q89" s="138"/>
      <c r="R89" s="138"/>
      <c r="S89" s="138"/>
      <c r="T89" s="142" t="s">
        <v>31</v>
      </c>
      <c r="U89" s="139">
        <v>300</v>
      </c>
    </row>
    <row r="90" spans="1:21" ht="19.2">
      <c r="A90" s="1"/>
      <c r="B90" s="63" t="s">
        <v>163</v>
      </c>
      <c r="C90" s="205" t="s">
        <v>29</v>
      </c>
      <c r="D90" s="130">
        <f t="shared" si="13"/>
        <v>1.54</v>
      </c>
      <c r="E90" s="131"/>
      <c r="F90" s="131"/>
      <c r="G90" s="140">
        <v>1.21</v>
      </c>
      <c r="H90" s="133" t="s">
        <v>30</v>
      </c>
      <c r="I90" s="141"/>
      <c r="J90" s="135">
        <v>0.33</v>
      </c>
      <c r="K90" s="133" t="s">
        <v>30</v>
      </c>
      <c r="L90" s="134"/>
      <c r="M90" s="137"/>
      <c r="N90" s="138"/>
      <c r="O90" s="138"/>
      <c r="P90" s="138"/>
      <c r="Q90" s="138"/>
      <c r="R90" s="138"/>
      <c r="S90" s="138"/>
      <c r="T90" s="142" t="s">
        <v>31</v>
      </c>
      <c r="U90" s="139">
        <v>300</v>
      </c>
    </row>
    <row r="91" spans="1:21" ht="19.2">
      <c r="A91" s="1"/>
      <c r="B91" s="645" t="s">
        <v>164</v>
      </c>
      <c r="C91" s="205" t="s">
        <v>29</v>
      </c>
      <c r="D91" s="130">
        <f t="shared" si="13"/>
        <v>1.54</v>
      </c>
      <c r="E91" s="131"/>
      <c r="F91" s="131"/>
      <c r="G91" s="140">
        <v>1.21</v>
      </c>
      <c r="H91" s="133" t="s">
        <v>30</v>
      </c>
      <c r="I91" s="141"/>
      <c r="J91" s="135">
        <v>0.33</v>
      </c>
      <c r="K91" s="133" t="s">
        <v>30</v>
      </c>
      <c r="L91" s="134"/>
      <c r="M91" s="137"/>
      <c r="N91" s="138"/>
      <c r="O91" s="138"/>
      <c r="P91" s="138"/>
      <c r="Q91" s="138"/>
      <c r="R91" s="138"/>
      <c r="S91" s="138"/>
      <c r="T91" s="142" t="s">
        <v>31</v>
      </c>
      <c r="U91" s="139">
        <v>300</v>
      </c>
    </row>
    <row r="92" spans="1:21" ht="13.2">
      <c r="A92" s="1"/>
      <c r="B92" s="634"/>
      <c r="C92" s="205" t="s">
        <v>219</v>
      </c>
      <c r="D92" s="130">
        <f t="shared" si="13"/>
        <v>1.1000000000000001</v>
      </c>
      <c r="E92" s="131"/>
      <c r="F92" s="131"/>
      <c r="G92" s="132">
        <v>0.86899999999999999</v>
      </c>
      <c r="H92" s="133" t="s">
        <v>27</v>
      </c>
      <c r="I92" s="134"/>
      <c r="J92" s="135">
        <v>0.23100000000000001</v>
      </c>
      <c r="K92" s="136" t="s">
        <v>27</v>
      </c>
      <c r="L92" s="134"/>
      <c r="M92" s="137"/>
      <c r="N92" s="134"/>
      <c r="O92" s="137"/>
      <c r="P92" s="134"/>
      <c r="Q92" s="137"/>
      <c r="R92" s="134"/>
      <c r="S92" s="137"/>
      <c r="T92" s="152" t="s">
        <v>28</v>
      </c>
      <c r="U92" s="139">
        <v>1</v>
      </c>
    </row>
    <row r="93" spans="1:21" ht="19.2">
      <c r="A93" s="1"/>
      <c r="B93" s="63" t="s">
        <v>165</v>
      </c>
      <c r="C93" s="205" t="s">
        <v>29</v>
      </c>
      <c r="D93" s="130">
        <f t="shared" si="13"/>
        <v>1.54</v>
      </c>
      <c r="E93" s="131"/>
      <c r="F93" s="131"/>
      <c r="G93" s="140">
        <v>1.21</v>
      </c>
      <c r="H93" s="133" t="s">
        <v>30</v>
      </c>
      <c r="I93" s="141"/>
      <c r="J93" s="135">
        <v>0.33</v>
      </c>
      <c r="K93" s="133" t="s">
        <v>30</v>
      </c>
      <c r="L93" s="207"/>
      <c r="M93" s="208"/>
      <c r="N93" s="209"/>
      <c r="O93" s="208"/>
      <c r="P93" s="209"/>
      <c r="Q93" s="208"/>
      <c r="R93" s="210"/>
      <c r="S93" s="208"/>
      <c r="T93" s="142" t="s">
        <v>31</v>
      </c>
      <c r="U93" s="139">
        <v>300</v>
      </c>
    </row>
    <row r="94" spans="1:21" ht="19.2">
      <c r="A94" s="1"/>
      <c r="B94" s="63" t="s">
        <v>166</v>
      </c>
      <c r="C94" s="205" t="s">
        <v>29</v>
      </c>
      <c r="D94" s="130">
        <f t="shared" si="13"/>
        <v>1.54</v>
      </c>
      <c r="E94" s="131"/>
      <c r="F94" s="131"/>
      <c r="G94" s="140">
        <v>1.21</v>
      </c>
      <c r="H94" s="133" t="s">
        <v>30</v>
      </c>
      <c r="I94" s="141"/>
      <c r="J94" s="135">
        <v>0.33</v>
      </c>
      <c r="K94" s="133" t="s">
        <v>30</v>
      </c>
      <c r="L94" s="134"/>
      <c r="M94" s="137"/>
      <c r="N94" s="138"/>
      <c r="O94" s="138"/>
      <c r="P94" s="138"/>
      <c r="Q94" s="138"/>
      <c r="R94" s="138"/>
      <c r="S94" s="138"/>
      <c r="T94" s="142" t="s">
        <v>31</v>
      </c>
      <c r="U94" s="139">
        <v>300</v>
      </c>
    </row>
    <row r="95" spans="1:21" ht="19.2">
      <c r="A95" s="1"/>
      <c r="B95" s="63" t="s">
        <v>167</v>
      </c>
      <c r="C95" s="205" t="s">
        <v>29</v>
      </c>
      <c r="D95" s="130">
        <f t="shared" si="13"/>
        <v>1.54</v>
      </c>
      <c r="E95" s="131"/>
      <c r="F95" s="131"/>
      <c r="G95" s="140">
        <v>1.21</v>
      </c>
      <c r="H95" s="133" t="s">
        <v>30</v>
      </c>
      <c r="I95" s="141"/>
      <c r="J95" s="135">
        <v>0.33</v>
      </c>
      <c r="K95" s="133" t="s">
        <v>30</v>
      </c>
      <c r="L95" s="134"/>
      <c r="M95" s="137"/>
      <c r="N95" s="138"/>
      <c r="O95" s="138"/>
      <c r="P95" s="138"/>
      <c r="Q95" s="138"/>
      <c r="R95" s="138"/>
      <c r="S95" s="138"/>
      <c r="T95" s="142" t="s">
        <v>31</v>
      </c>
      <c r="U95" s="139">
        <v>300</v>
      </c>
    </row>
    <row r="96" spans="1:21" ht="19.2">
      <c r="A96" s="55"/>
      <c r="B96" s="633" t="s">
        <v>168</v>
      </c>
      <c r="C96" s="205" t="s">
        <v>29</v>
      </c>
      <c r="D96" s="130">
        <f t="shared" si="13"/>
        <v>1.54</v>
      </c>
      <c r="E96" s="131"/>
      <c r="F96" s="131"/>
      <c r="G96" s="140">
        <v>1.21</v>
      </c>
      <c r="H96" s="133" t="s">
        <v>30</v>
      </c>
      <c r="I96" s="141"/>
      <c r="J96" s="135">
        <v>0.33</v>
      </c>
      <c r="K96" s="133" t="s">
        <v>30</v>
      </c>
      <c r="L96" s="134"/>
      <c r="M96" s="137"/>
      <c r="N96" s="138"/>
      <c r="O96" s="138"/>
      <c r="P96" s="138"/>
      <c r="Q96" s="138"/>
      <c r="R96" s="138"/>
      <c r="S96" s="138"/>
      <c r="T96" s="142" t="s">
        <v>31</v>
      </c>
      <c r="U96" s="139">
        <v>300</v>
      </c>
    </row>
    <row r="97" spans="1:21" ht="13.2">
      <c r="A97" s="55"/>
      <c r="B97" s="634"/>
      <c r="C97" s="205" t="s">
        <v>219</v>
      </c>
      <c r="D97" s="130">
        <f t="shared" si="13"/>
        <v>1.1000000000000001</v>
      </c>
      <c r="E97" s="131"/>
      <c r="F97" s="131"/>
      <c r="G97" s="132">
        <v>0.86899999999999999</v>
      </c>
      <c r="H97" s="133" t="s">
        <v>27</v>
      </c>
      <c r="I97" s="134"/>
      <c r="J97" s="135">
        <v>0.23100000000000001</v>
      </c>
      <c r="K97" s="136" t="s">
        <v>27</v>
      </c>
      <c r="L97" s="134"/>
      <c r="M97" s="137"/>
      <c r="N97" s="134"/>
      <c r="O97" s="137"/>
      <c r="P97" s="134"/>
      <c r="Q97" s="137"/>
      <c r="R97" s="134"/>
      <c r="S97" s="137"/>
      <c r="T97" s="152" t="s">
        <v>28</v>
      </c>
      <c r="U97" s="139">
        <v>1</v>
      </c>
    </row>
    <row r="98" spans="1:21" ht="19.2">
      <c r="A98" s="55"/>
      <c r="B98" s="633" t="s">
        <v>169</v>
      </c>
      <c r="C98" s="205" t="s">
        <v>29</v>
      </c>
      <c r="D98" s="130">
        <f t="shared" si="13"/>
        <v>1.54</v>
      </c>
      <c r="E98" s="131"/>
      <c r="F98" s="131"/>
      <c r="G98" s="140">
        <v>1.21</v>
      </c>
      <c r="H98" s="133" t="s">
        <v>30</v>
      </c>
      <c r="I98" s="141"/>
      <c r="J98" s="135">
        <v>0.33</v>
      </c>
      <c r="K98" s="133" t="s">
        <v>30</v>
      </c>
      <c r="L98" s="134"/>
      <c r="M98" s="137"/>
      <c r="N98" s="134"/>
      <c r="O98" s="137"/>
      <c r="P98" s="134"/>
      <c r="Q98" s="137"/>
      <c r="R98" s="134"/>
      <c r="S98" s="137"/>
      <c r="T98" s="142" t="s">
        <v>31</v>
      </c>
      <c r="U98" s="139">
        <v>300</v>
      </c>
    </row>
    <row r="99" spans="1:21" ht="13.2">
      <c r="A99" s="55"/>
      <c r="B99" s="634"/>
      <c r="C99" s="205" t="s">
        <v>219</v>
      </c>
      <c r="D99" s="130">
        <f t="shared" si="13"/>
        <v>1.1000000000000001</v>
      </c>
      <c r="E99" s="131"/>
      <c r="F99" s="131"/>
      <c r="G99" s="132">
        <v>0.86899999999999999</v>
      </c>
      <c r="H99" s="133" t="s">
        <v>27</v>
      </c>
      <c r="I99" s="134"/>
      <c r="J99" s="135">
        <v>0.23100000000000001</v>
      </c>
      <c r="K99" s="136" t="s">
        <v>27</v>
      </c>
      <c r="L99" s="134"/>
      <c r="M99" s="137"/>
      <c r="N99" s="134"/>
      <c r="O99" s="137"/>
      <c r="P99" s="134"/>
      <c r="Q99" s="137"/>
      <c r="R99" s="134"/>
      <c r="S99" s="137"/>
      <c r="T99" s="152" t="s">
        <v>28</v>
      </c>
      <c r="U99" s="139">
        <v>1</v>
      </c>
    </row>
    <row r="100" spans="1:21" ht="24">
      <c r="A100" s="55"/>
      <c r="B100" s="186" t="s">
        <v>170</v>
      </c>
      <c r="C100" s="164" t="s">
        <v>171</v>
      </c>
      <c r="D100" s="130">
        <f t="shared" si="13"/>
        <v>1.54</v>
      </c>
      <c r="E100" s="131"/>
      <c r="F100" s="131"/>
      <c r="G100" s="140">
        <v>1.21</v>
      </c>
      <c r="H100" s="133" t="s">
        <v>27</v>
      </c>
      <c r="I100" s="134"/>
      <c r="J100" s="135">
        <v>0.33</v>
      </c>
      <c r="K100" s="133" t="s">
        <v>27</v>
      </c>
      <c r="L100" s="134"/>
      <c r="M100" s="137"/>
      <c r="N100" s="134"/>
      <c r="O100" s="137"/>
      <c r="P100" s="134"/>
      <c r="Q100" s="137"/>
      <c r="R100" s="134"/>
      <c r="S100" s="137"/>
      <c r="T100" s="152" t="s">
        <v>28</v>
      </c>
      <c r="U100" s="139">
        <v>300</v>
      </c>
    </row>
    <row r="101" spans="1:21" ht="24">
      <c r="A101" s="64"/>
      <c r="B101" s="186" t="s">
        <v>172</v>
      </c>
      <c r="C101" s="164" t="s">
        <v>173</v>
      </c>
      <c r="D101" s="130">
        <f t="shared" ref="D101:D109" si="14">J101</f>
        <v>1.54</v>
      </c>
      <c r="E101" s="131"/>
      <c r="F101" s="131"/>
      <c r="G101" s="242"/>
      <c r="H101" s="145" t="s">
        <v>38</v>
      </c>
      <c r="I101" s="134"/>
      <c r="J101" s="148">
        <v>1.54</v>
      </c>
      <c r="K101" s="244" t="s">
        <v>39</v>
      </c>
      <c r="L101" s="134"/>
      <c r="M101" s="137"/>
      <c r="N101" s="134">
        <v>1.21</v>
      </c>
      <c r="O101" s="244" t="s">
        <v>39</v>
      </c>
      <c r="P101" s="134"/>
      <c r="Q101" s="137"/>
      <c r="R101" s="150">
        <v>11</v>
      </c>
      <c r="S101" s="137" t="s">
        <v>103</v>
      </c>
      <c r="T101" s="152" t="s">
        <v>28</v>
      </c>
      <c r="U101" s="139">
        <v>10</v>
      </c>
    </row>
    <row r="102" spans="1:21" ht="13.2">
      <c r="A102" s="55"/>
      <c r="B102" s="646" t="s">
        <v>174</v>
      </c>
      <c r="C102" s="164" t="s">
        <v>238</v>
      </c>
      <c r="D102" s="130">
        <f t="shared" si="14"/>
        <v>1.375</v>
      </c>
      <c r="E102" s="131"/>
      <c r="F102" s="131"/>
      <c r="G102" s="242"/>
      <c r="H102" s="145" t="s">
        <v>38</v>
      </c>
      <c r="I102" s="134"/>
      <c r="J102" s="148">
        <v>1.375</v>
      </c>
      <c r="K102" s="244" t="s">
        <v>175</v>
      </c>
      <c r="L102" s="134"/>
      <c r="M102" s="137"/>
      <c r="N102" s="134"/>
      <c r="O102" s="137"/>
      <c r="P102" s="134"/>
      <c r="Q102" s="137"/>
      <c r="R102" s="134"/>
      <c r="S102" s="137"/>
      <c r="T102" s="152" t="s">
        <v>28</v>
      </c>
      <c r="U102" s="139">
        <v>300</v>
      </c>
    </row>
    <row r="103" spans="1:21" ht="13.2">
      <c r="A103" s="55"/>
      <c r="B103" s="634"/>
      <c r="C103" s="164" t="s">
        <v>239</v>
      </c>
      <c r="D103" s="130">
        <f t="shared" si="14"/>
        <v>1.0449999999999999</v>
      </c>
      <c r="E103" s="131"/>
      <c r="F103" s="131"/>
      <c r="G103" s="242"/>
      <c r="H103" s="145" t="s">
        <v>38</v>
      </c>
      <c r="I103" s="134"/>
      <c r="J103" s="148">
        <v>1.0449999999999999</v>
      </c>
      <c r="K103" s="244" t="s">
        <v>175</v>
      </c>
      <c r="L103" s="134"/>
      <c r="M103" s="137"/>
      <c r="N103" s="134"/>
      <c r="O103" s="137"/>
      <c r="P103" s="134"/>
      <c r="Q103" s="137"/>
      <c r="R103" s="134"/>
      <c r="S103" s="137"/>
      <c r="T103" s="152" t="s">
        <v>28</v>
      </c>
      <c r="U103" s="139">
        <v>10</v>
      </c>
    </row>
    <row r="104" spans="1:21" ht="24">
      <c r="A104" s="64"/>
      <c r="B104" s="186" t="s">
        <v>176</v>
      </c>
      <c r="C104" s="164" t="s">
        <v>177</v>
      </c>
      <c r="D104" s="130">
        <f t="shared" si="14"/>
        <v>1.43</v>
      </c>
      <c r="E104" s="131"/>
      <c r="F104" s="131"/>
      <c r="G104" s="242"/>
      <c r="H104" s="145" t="s">
        <v>38</v>
      </c>
      <c r="I104" s="134"/>
      <c r="J104" s="148">
        <v>1.43</v>
      </c>
      <c r="K104" s="244" t="s">
        <v>43</v>
      </c>
      <c r="L104" s="134"/>
      <c r="M104" s="137"/>
      <c r="N104" s="134"/>
      <c r="O104" s="137"/>
      <c r="P104" s="134"/>
      <c r="Q104" s="137"/>
      <c r="R104" s="134"/>
      <c r="S104" s="137"/>
      <c r="T104" s="142" t="s">
        <v>95</v>
      </c>
      <c r="U104" s="139">
        <v>300</v>
      </c>
    </row>
    <row r="105" spans="1:21" ht="13.2">
      <c r="A105" s="55"/>
      <c r="B105" s="658" t="s">
        <v>178</v>
      </c>
      <c r="C105" s="205" t="s">
        <v>240</v>
      </c>
      <c r="D105" s="130">
        <f t="shared" si="14"/>
        <v>0.55000000000000004</v>
      </c>
      <c r="E105" s="131">
        <v>0.55000000000000004</v>
      </c>
      <c r="F105" s="131"/>
      <c r="G105" s="242"/>
      <c r="H105" s="145" t="s">
        <v>38</v>
      </c>
      <c r="I105" s="134"/>
      <c r="J105" s="148">
        <v>0.55000000000000004</v>
      </c>
      <c r="K105" s="244" t="s">
        <v>179</v>
      </c>
      <c r="L105" s="134"/>
      <c r="M105" s="137"/>
      <c r="N105" s="134"/>
      <c r="O105" s="137"/>
      <c r="P105" s="134"/>
      <c r="Q105" s="137"/>
      <c r="R105" s="134"/>
      <c r="S105" s="137"/>
      <c r="T105" s="116" t="s">
        <v>28</v>
      </c>
      <c r="U105" s="28">
        <v>300</v>
      </c>
    </row>
    <row r="106" spans="1:21" ht="18">
      <c r="A106" s="55"/>
      <c r="B106" s="634"/>
      <c r="C106" s="205" t="s">
        <v>241</v>
      </c>
      <c r="D106" s="245">
        <f t="shared" si="14"/>
        <v>0</v>
      </c>
      <c r="E106" s="131"/>
      <c r="F106" s="131"/>
      <c r="G106" s="242"/>
      <c r="H106" s="137"/>
      <c r="I106" s="134"/>
      <c r="J106" s="148">
        <v>0</v>
      </c>
      <c r="K106" s="244" t="s">
        <v>200</v>
      </c>
      <c r="L106" s="134"/>
      <c r="M106" s="137"/>
      <c r="N106" s="134"/>
      <c r="O106" s="137"/>
      <c r="P106" s="134"/>
      <c r="Q106" s="137"/>
      <c r="R106" s="134"/>
      <c r="S106" s="137"/>
      <c r="T106" s="116" t="s">
        <v>28</v>
      </c>
      <c r="U106" s="28">
        <v>1</v>
      </c>
    </row>
    <row r="107" spans="1:21" ht="24">
      <c r="A107" s="55"/>
      <c r="B107" s="186" t="s">
        <v>180</v>
      </c>
      <c r="C107" s="164" t="s">
        <v>224</v>
      </c>
      <c r="D107" s="130">
        <f t="shared" si="14"/>
        <v>0.66</v>
      </c>
      <c r="E107" s="131"/>
      <c r="F107" s="131"/>
      <c r="G107" s="242"/>
      <c r="H107" s="145" t="s">
        <v>38</v>
      </c>
      <c r="I107" s="134"/>
      <c r="J107" s="148">
        <v>0.66</v>
      </c>
      <c r="K107" s="244" t="s">
        <v>181</v>
      </c>
      <c r="L107" s="134"/>
      <c r="M107" s="137"/>
      <c r="N107" s="134"/>
      <c r="O107" s="137"/>
      <c r="P107" s="134"/>
      <c r="Q107" s="137"/>
      <c r="R107" s="134"/>
      <c r="S107" s="137"/>
      <c r="T107" s="152" t="s">
        <v>28</v>
      </c>
      <c r="U107" s="139">
        <v>1</v>
      </c>
    </row>
    <row r="108" spans="1:21" ht="13.2">
      <c r="A108" s="55"/>
      <c r="B108" s="633" t="s">
        <v>182</v>
      </c>
      <c r="C108" s="164" t="s">
        <v>183</v>
      </c>
      <c r="D108" s="130">
        <f t="shared" si="14"/>
        <v>1.21</v>
      </c>
      <c r="E108" s="131"/>
      <c r="F108" s="131"/>
      <c r="G108" s="242"/>
      <c r="H108" s="145" t="s">
        <v>38</v>
      </c>
      <c r="I108" s="134"/>
      <c r="J108" s="148">
        <v>1.21</v>
      </c>
      <c r="K108" s="244" t="s">
        <v>181</v>
      </c>
      <c r="L108" s="134"/>
      <c r="M108" s="137"/>
      <c r="N108" s="134"/>
      <c r="O108" s="137"/>
      <c r="P108" s="134"/>
      <c r="Q108" s="137"/>
      <c r="R108" s="134"/>
      <c r="S108" s="137"/>
      <c r="T108" s="152" t="s">
        <v>28</v>
      </c>
      <c r="U108" s="139">
        <v>200</v>
      </c>
    </row>
    <row r="109" spans="1:21" ht="13.2">
      <c r="A109" s="55"/>
      <c r="B109" s="634"/>
      <c r="C109" s="164" t="s">
        <v>242</v>
      </c>
      <c r="D109" s="130">
        <f t="shared" si="14"/>
        <v>0.66</v>
      </c>
      <c r="E109" s="131"/>
      <c r="F109" s="131"/>
      <c r="G109" s="242"/>
      <c r="H109" s="145" t="s">
        <v>38</v>
      </c>
      <c r="I109" s="134"/>
      <c r="J109" s="148">
        <v>0.66</v>
      </c>
      <c r="K109" s="244" t="s">
        <v>181</v>
      </c>
      <c r="L109" s="134"/>
      <c r="M109" s="137"/>
      <c r="N109" s="134"/>
      <c r="O109" s="137"/>
      <c r="P109" s="134"/>
      <c r="Q109" s="137"/>
      <c r="R109" s="134"/>
      <c r="S109" s="137"/>
      <c r="T109" s="152" t="s">
        <v>28</v>
      </c>
      <c r="U109" s="139">
        <v>1</v>
      </c>
    </row>
    <row r="110" spans="1:21" ht="38.4">
      <c r="A110" s="55"/>
      <c r="B110" s="186" t="s">
        <v>184</v>
      </c>
      <c r="C110" s="164" t="s">
        <v>185</v>
      </c>
      <c r="D110" s="130" t="s">
        <v>79</v>
      </c>
      <c r="E110" s="131"/>
      <c r="F110" s="131"/>
      <c r="G110" s="242"/>
      <c r="H110" s="145" t="s">
        <v>38</v>
      </c>
      <c r="I110" s="134"/>
      <c r="J110" s="148">
        <v>2.2629999999999999</v>
      </c>
      <c r="K110" s="145" t="s">
        <v>186</v>
      </c>
      <c r="L110" s="134">
        <v>2.0630000000000002</v>
      </c>
      <c r="M110" s="137"/>
      <c r="N110" s="134"/>
      <c r="O110" s="137"/>
      <c r="P110" s="134"/>
      <c r="Q110" s="137"/>
      <c r="R110" s="134"/>
      <c r="S110" s="137"/>
      <c r="T110" s="152" t="s">
        <v>28</v>
      </c>
      <c r="U110" s="139">
        <v>1000</v>
      </c>
    </row>
    <row r="111" spans="1:21" ht="13.5" customHeight="1">
      <c r="A111" s="1"/>
      <c r="B111" s="246"/>
      <c r="C111" s="247"/>
      <c r="D111" s="65"/>
      <c r="E111" s="65"/>
      <c r="F111" s="65"/>
      <c r="G111" s="66"/>
      <c r="H111" s="67"/>
      <c r="I111" s="68"/>
      <c r="J111" s="69"/>
      <c r="K111" s="248"/>
      <c r="L111" s="68"/>
      <c r="M111" s="67"/>
      <c r="N111" s="70"/>
      <c r="O111" s="67"/>
      <c r="P111" s="70"/>
      <c r="Q111" s="67"/>
      <c r="R111" s="71"/>
      <c r="S111" s="67"/>
      <c r="T111" s="67"/>
      <c r="U111" s="111"/>
    </row>
    <row r="112" spans="1:21" ht="13.5" customHeight="1">
      <c r="A112" s="1"/>
      <c r="B112" s="249" t="s">
        <v>187</v>
      </c>
      <c r="C112" s="247"/>
      <c r="D112" s="72"/>
      <c r="E112" s="65"/>
      <c r="F112" s="65"/>
      <c r="G112" s="73"/>
      <c r="H112" s="74"/>
      <c r="I112" s="75"/>
      <c r="J112" s="76"/>
      <c r="K112" s="248"/>
      <c r="L112" s="75"/>
      <c r="M112" s="74"/>
      <c r="N112" s="77"/>
      <c r="O112" s="74"/>
      <c r="P112" s="77"/>
      <c r="Q112" s="74"/>
      <c r="R112" s="78"/>
      <c r="S112" s="74"/>
      <c r="T112" s="74"/>
      <c r="U112" s="19"/>
    </row>
    <row r="113" spans="1:21" ht="48">
      <c r="A113" s="55"/>
      <c r="B113" s="117" t="s">
        <v>188</v>
      </c>
      <c r="C113" s="118" t="s">
        <v>225</v>
      </c>
      <c r="D113" s="119"/>
      <c r="E113" s="120"/>
      <c r="F113" s="53"/>
      <c r="G113" s="121"/>
      <c r="H113" s="53"/>
      <c r="I113" s="121"/>
      <c r="J113" s="122"/>
      <c r="K113" s="26"/>
      <c r="L113" s="121"/>
      <c r="M113" s="53"/>
      <c r="N113" s="250"/>
      <c r="O113" s="123"/>
      <c r="P113" s="124"/>
      <c r="Q113" s="53"/>
      <c r="R113" s="125">
        <v>18.37</v>
      </c>
      <c r="S113" s="26" t="s">
        <v>246</v>
      </c>
      <c r="T113" s="153" t="s">
        <v>28</v>
      </c>
      <c r="U113" s="28">
        <v>10</v>
      </c>
    </row>
    <row r="114" spans="1:21" ht="28.8">
      <c r="A114" s="1"/>
      <c r="B114" s="63" t="s">
        <v>189</v>
      </c>
      <c r="C114" s="126" t="s">
        <v>226</v>
      </c>
      <c r="D114" s="119">
        <f>J114</f>
        <v>1.1000000000000001</v>
      </c>
      <c r="E114" s="156">
        <v>1.1000000000000001</v>
      </c>
      <c r="F114" s="145"/>
      <c r="G114" s="156"/>
      <c r="H114" s="145" t="s">
        <v>38</v>
      </c>
      <c r="I114" s="156"/>
      <c r="J114" s="122">
        <v>1.1000000000000001</v>
      </c>
      <c r="K114" s="26" t="s">
        <v>201</v>
      </c>
      <c r="L114" s="156"/>
      <c r="M114" s="251"/>
      <c r="N114" s="252"/>
      <c r="O114" s="251"/>
      <c r="P114" s="252"/>
      <c r="Q114" s="251"/>
      <c r="R114" s="253"/>
      <c r="S114" s="251"/>
      <c r="T114" s="142" t="s">
        <v>95</v>
      </c>
      <c r="U114" s="256">
        <v>10</v>
      </c>
    </row>
    <row r="115" spans="1:21" ht="38.4">
      <c r="A115" s="1"/>
      <c r="B115" s="63" t="s">
        <v>190</v>
      </c>
      <c r="C115" s="126" t="s">
        <v>227</v>
      </c>
      <c r="D115" s="119">
        <f t="shared" ref="D115:D117" si="15">J115</f>
        <v>1.1000000000000001</v>
      </c>
      <c r="E115" s="156">
        <v>1.1000000000000001</v>
      </c>
      <c r="F115" s="145"/>
      <c r="G115" s="156"/>
      <c r="H115" s="145" t="s">
        <v>38</v>
      </c>
      <c r="I115" s="156"/>
      <c r="J115" s="122">
        <v>1.1000000000000001</v>
      </c>
      <c r="K115" s="157" t="s">
        <v>202</v>
      </c>
      <c r="L115" s="156"/>
      <c r="M115" s="251"/>
      <c r="N115" s="252"/>
      <c r="O115" s="251"/>
      <c r="P115" s="252"/>
      <c r="Q115" s="251"/>
      <c r="R115" s="253"/>
      <c r="S115" s="251"/>
      <c r="T115" s="142" t="s">
        <v>95</v>
      </c>
      <c r="U115" s="256">
        <v>10</v>
      </c>
    </row>
    <row r="116" spans="1:21" ht="19.2">
      <c r="A116" s="1"/>
      <c r="B116" s="635" t="s">
        <v>191</v>
      </c>
      <c r="C116" s="126" t="s">
        <v>228</v>
      </c>
      <c r="D116" s="119">
        <f t="shared" si="15"/>
        <v>1.1000000000000001</v>
      </c>
      <c r="E116" s="156">
        <v>1.1000000000000001</v>
      </c>
      <c r="F116" s="145"/>
      <c r="G116" s="156"/>
      <c r="H116" s="145" t="s">
        <v>38</v>
      </c>
      <c r="I116" s="156"/>
      <c r="J116" s="122">
        <v>1.1000000000000001</v>
      </c>
      <c r="K116" s="157"/>
      <c r="L116" s="156"/>
      <c r="M116" s="251"/>
      <c r="N116" s="252"/>
      <c r="O116" s="251"/>
      <c r="P116" s="252"/>
      <c r="Q116" s="251"/>
      <c r="R116" s="253"/>
      <c r="S116" s="251"/>
      <c r="T116" s="142" t="s">
        <v>95</v>
      </c>
      <c r="U116" s="256">
        <v>10</v>
      </c>
    </row>
    <row r="117" spans="1:21" ht="19.2">
      <c r="A117" s="1"/>
      <c r="B117" s="636"/>
      <c r="C117" s="126" t="s">
        <v>192</v>
      </c>
      <c r="D117" s="119">
        <f t="shared" si="15"/>
        <v>1.1000000000000001</v>
      </c>
      <c r="E117" s="156">
        <v>1.1000000000000001</v>
      </c>
      <c r="F117" s="145"/>
      <c r="G117" s="156"/>
      <c r="H117" s="145" t="s">
        <v>38</v>
      </c>
      <c r="I117" s="156"/>
      <c r="J117" s="122">
        <v>1.1000000000000001</v>
      </c>
      <c r="K117" s="157"/>
      <c r="L117" s="156"/>
      <c r="M117" s="251"/>
      <c r="N117" s="252"/>
      <c r="O117" s="251"/>
      <c r="P117" s="252"/>
      <c r="Q117" s="251"/>
      <c r="R117" s="253"/>
      <c r="S117" s="251"/>
      <c r="T117" s="142" t="s">
        <v>95</v>
      </c>
      <c r="U117" s="256">
        <v>10</v>
      </c>
    </row>
    <row r="119" spans="1:21" ht="13.2">
      <c r="A119" s="11"/>
      <c r="B119" s="11"/>
      <c r="C119" s="11"/>
      <c r="D119" s="11"/>
      <c r="E119" s="11"/>
      <c r="F119" s="11"/>
      <c r="G119" s="11"/>
      <c r="H119" s="11"/>
      <c r="I119" s="11"/>
      <c r="J119" s="11"/>
      <c r="K119" s="11"/>
      <c r="L119" s="11"/>
      <c r="M119" s="11"/>
      <c r="N119" s="11"/>
      <c r="O119" s="11"/>
      <c r="P119" s="11"/>
      <c r="Q119" s="11"/>
      <c r="R119" s="11"/>
      <c r="S119" s="11"/>
      <c r="T119" s="11"/>
      <c r="U119" s="113"/>
    </row>
    <row r="120" spans="1:21" ht="13.2">
      <c r="A120" s="11"/>
      <c r="B120" s="11"/>
      <c r="C120" s="11"/>
      <c r="D120" s="11"/>
      <c r="E120" s="11"/>
      <c r="F120" s="11"/>
      <c r="G120" s="11"/>
      <c r="H120" s="11"/>
      <c r="I120" s="11"/>
      <c r="J120" s="11"/>
      <c r="K120" s="11"/>
      <c r="L120" s="11"/>
      <c r="M120" s="11"/>
      <c r="N120" s="11"/>
      <c r="O120" s="11"/>
      <c r="P120" s="11"/>
      <c r="Q120" s="11"/>
      <c r="R120" s="11"/>
      <c r="S120" s="11"/>
      <c r="T120" s="11"/>
      <c r="U120" s="113"/>
    </row>
    <row r="121" spans="1:21" ht="13.2">
      <c r="A121" s="11"/>
      <c r="B121" s="11"/>
      <c r="C121" s="11"/>
      <c r="D121" s="11"/>
      <c r="E121" s="11"/>
      <c r="F121" s="11"/>
      <c r="G121" s="11"/>
      <c r="H121" s="11"/>
      <c r="I121" s="11"/>
      <c r="J121" s="11"/>
      <c r="K121" s="11"/>
      <c r="L121" s="11"/>
      <c r="M121" s="11"/>
      <c r="N121" s="11"/>
      <c r="O121" s="11"/>
      <c r="P121" s="11"/>
      <c r="Q121" s="11"/>
      <c r="R121" s="11"/>
      <c r="S121" s="11"/>
      <c r="T121" s="11"/>
      <c r="U121" s="113"/>
    </row>
    <row r="122" spans="1:21" ht="13.2">
      <c r="A122" s="11"/>
      <c r="B122" s="11"/>
      <c r="C122" s="11"/>
      <c r="D122" s="11"/>
      <c r="E122" s="11"/>
      <c r="F122" s="11"/>
      <c r="G122" s="11"/>
      <c r="H122" s="11"/>
      <c r="I122" s="11"/>
      <c r="J122" s="11"/>
      <c r="K122" s="11"/>
      <c r="L122" s="11"/>
      <c r="M122" s="11"/>
      <c r="N122" s="11"/>
      <c r="O122" s="11"/>
      <c r="P122" s="11"/>
      <c r="Q122" s="11"/>
      <c r="R122" s="11"/>
      <c r="S122" s="11"/>
      <c r="T122" s="11"/>
      <c r="U122" s="113"/>
    </row>
    <row r="123" spans="1:21" ht="13.2">
      <c r="A123" s="11"/>
      <c r="B123" s="11"/>
      <c r="C123" s="11"/>
      <c r="D123" s="11"/>
      <c r="E123" s="11"/>
      <c r="F123" s="11"/>
      <c r="G123" s="11"/>
      <c r="H123" s="11"/>
      <c r="I123" s="11"/>
      <c r="J123" s="11"/>
      <c r="K123" s="11"/>
      <c r="L123" s="11"/>
      <c r="M123" s="11"/>
      <c r="N123" s="11"/>
      <c r="O123" s="11"/>
      <c r="P123" s="11"/>
      <c r="Q123" s="11"/>
      <c r="R123" s="11"/>
      <c r="S123" s="11"/>
      <c r="T123" s="11"/>
      <c r="U123" s="113"/>
    </row>
    <row r="124" spans="1:21" ht="13.2">
      <c r="A124" s="11"/>
      <c r="B124" s="11"/>
      <c r="C124" s="11"/>
      <c r="D124" s="11"/>
      <c r="E124" s="11"/>
      <c r="F124" s="11"/>
      <c r="G124" s="11"/>
      <c r="H124" s="11"/>
      <c r="I124" s="11"/>
      <c r="J124" s="11"/>
      <c r="K124" s="11"/>
      <c r="L124" s="11"/>
      <c r="M124" s="11"/>
      <c r="N124" s="11"/>
      <c r="O124" s="11"/>
      <c r="P124" s="11"/>
      <c r="Q124" s="11"/>
      <c r="R124" s="11"/>
      <c r="S124" s="11"/>
      <c r="T124" s="11"/>
      <c r="U124" s="113"/>
    </row>
    <row r="125" spans="1:21" ht="13.2">
      <c r="A125" s="11"/>
      <c r="B125" s="11"/>
      <c r="C125" s="11"/>
      <c r="D125" s="11"/>
      <c r="E125" s="11"/>
      <c r="F125" s="11"/>
      <c r="G125" s="11"/>
      <c r="H125" s="11"/>
      <c r="I125" s="11"/>
      <c r="J125" s="11"/>
      <c r="K125" s="11"/>
      <c r="L125" s="11"/>
      <c r="M125" s="11"/>
      <c r="N125" s="11"/>
      <c r="O125" s="11"/>
      <c r="P125" s="11"/>
      <c r="Q125" s="11"/>
      <c r="R125" s="11"/>
      <c r="S125" s="11"/>
      <c r="T125" s="11"/>
      <c r="U125" s="113"/>
    </row>
    <row r="126" spans="1:21" ht="13.2">
      <c r="A126" s="11"/>
      <c r="B126" s="11"/>
      <c r="C126" s="11"/>
      <c r="D126" s="11"/>
      <c r="E126" s="11"/>
      <c r="F126" s="11"/>
      <c r="G126" s="11"/>
      <c r="H126" s="11"/>
      <c r="I126" s="11"/>
      <c r="J126" s="11"/>
      <c r="K126" s="11"/>
      <c r="L126" s="11"/>
      <c r="M126" s="11"/>
      <c r="N126" s="11"/>
      <c r="O126" s="11"/>
      <c r="P126" s="11"/>
      <c r="Q126" s="11"/>
      <c r="R126" s="11"/>
      <c r="S126" s="11"/>
      <c r="T126" s="11"/>
      <c r="U126" s="113"/>
    </row>
    <row r="127" spans="1:21" ht="13.2">
      <c r="A127" s="11"/>
      <c r="B127" s="11"/>
      <c r="C127" s="11"/>
      <c r="D127" s="11"/>
      <c r="E127" s="11"/>
      <c r="F127" s="11"/>
      <c r="G127" s="11"/>
      <c r="H127" s="11"/>
      <c r="I127" s="11"/>
      <c r="J127" s="11"/>
      <c r="K127" s="11"/>
      <c r="L127" s="11"/>
      <c r="M127" s="11"/>
      <c r="N127" s="11"/>
      <c r="O127" s="11"/>
      <c r="P127" s="11"/>
      <c r="Q127" s="11"/>
      <c r="R127" s="11"/>
      <c r="S127" s="11"/>
      <c r="T127" s="11"/>
      <c r="U127" s="113"/>
    </row>
    <row r="128" spans="1:21" ht="13.2">
      <c r="A128" s="11"/>
      <c r="B128" s="11"/>
      <c r="C128" s="11"/>
      <c r="D128" s="11"/>
      <c r="E128" s="11"/>
      <c r="F128" s="11"/>
      <c r="G128" s="11"/>
      <c r="H128" s="11"/>
      <c r="I128" s="11"/>
      <c r="J128" s="11"/>
      <c r="K128" s="11"/>
      <c r="L128" s="11"/>
      <c r="M128" s="11"/>
      <c r="N128" s="11"/>
      <c r="O128" s="11"/>
      <c r="P128" s="11"/>
      <c r="Q128" s="11"/>
      <c r="R128" s="11"/>
      <c r="S128" s="11"/>
      <c r="T128" s="11"/>
      <c r="U128" s="113"/>
    </row>
    <row r="129" spans="1:21" ht="13.2">
      <c r="A129" s="11"/>
      <c r="B129" s="11"/>
      <c r="C129" s="11"/>
      <c r="D129" s="11"/>
      <c r="E129" s="11"/>
      <c r="F129" s="11"/>
      <c r="G129" s="11"/>
      <c r="H129" s="11"/>
      <c r="I129" s="11"/>
      <c r="J129" s="11"/>
      <c r="K129" s="11"/>
      <c r="L129" s="11"/>
      <c r="M129" s="11"/>
      <c r="N129" s="11"/>
      <c r="O129" s="11"/>
      <c r="P129" s="11"/>
      <c r="Q129" s="11"/>
      <c r="R129" s="11"/>
      <c r="S129" s="11"/>
      <c r="T129" s="11"/>
      <c r="U129" s="113"/>
    </row>
    <row r="130" spans="1:21" ht="13.2">
      <c r="A130" s="11"/>
      <c r="B130" s="11"/>
      <c r="C130" s="11"/>
      <c r="D130" s="11"/>
      <c r="E130" s="11"/>
      <c r="F130" s="11"/>
      <c r="G130" s="11"/>
      <c r="H130" s="11"/>
      <c r="I130" s="11"/>
      <c r="J130" s="11"/>
      <c r="K130" s="11"/>
      <c r="L130" s="11"/>
      <c r="M130" s="11"/>
      <c r="N130" s="11"/>
      <c r="O130" s="11"/>
      <c r="P130" s="11"/>
      <c r="Q130" s="11"/>
      <c r="R130" s="11"/>
      <c r="S130" s="11"/>
      <c r="T130" s="11"/>
      <c r="U130" s="113"/>
    </row>
    <row r="131" spans="1:21" ht="13.2">
      <c r="A131" s="11"/>
      <c r="B131" s="11"/>
      <c r="C131" s="11"/>
      <c r="D131" s="11"/>
      <c r="E131" s="11"/>
      <c r="F131" s="11"/>
      <c r="G131" s="11"/>
      <c r="H131" s="11"/>
      <c r="I131" s="11"/>
      <c r="J131" s="11"/>
      <c r="K131" s="11"/>
      <c r="L131" s="11"/>
      <c r="M131" s="11"/>
      <c r="N131" s="11"/>
      <c r="O131" s="11"/>
      <c r="P131" s="11"/>
      <c r="Q131" s="11"/>
      <c r="R131" s="11"/>
      <c r="S131" s="11"/>
      <c r="T131" s="11"/>
      <c r="U131" s="113"/>
    </row>
    <row r="132" spans="1:21" ht="13.2">
      <c r="A132" s="11"/>
      <c r="B132" s="11"/>
      <c r="C132" s="11"/>
      <c r="D132" s="11"/>
      <c r="E132" s="11"/>
      <c r="F132" s="11"/>
      <c r="G132" s="11"/>
      <c r="H132" s="11"/>
      <c r="I132" s="11"/>
      <c r="J132" s="11"/>
      <c r="K132" s="11"/>
      <c r="L132" s="11"/>
      <c r="M132" s="11"/>
      <c r="N132" s="11"/>
      <c r="O132" s="11"/>
      <c r="P132" s="11"/>
      <c r="Q132" s="11"/>
      <c r="R132" s="11"/>
      <c r="S132" s="11"/>
      <c r="T132" s="11"/>
      <c r="U132" s="113"/>
    </row>
    <row r="133" spans="1:21" ht="13.2">
      <c r="A133" s="11"/>
      <c r="B133" s="11"/>
      <c r="C133" s="11"/>
      <c r="D133" s="11"/>
      <c r="E133" s="11"/>
      <c r="F133" s="11"/>
      <c r="G133" s="11"/>
      <c r="H133" s="11"/>
      <c r="I133" s="11"/>
      <c r="J133" s="11"/>
      <c r="K133" s="11"/>
      <c r="L133" s="11"/>
      <c r="M133" s="11"/>
      <c r="N133" s="11"/>
      <c r="O133" s="11"/>
      <c r="P133" s="11"/>
      <c r="Q133" s="11"/>
      <c r="R133" s="11"/>
      <c r="S133" s="11"/>
      <c r="T133" s="11"/>
      <c r="U133" s="113"/>
    </row>
    <row r="134" spans="1:21" ht="13.2">
      <c r="A134" s="11"/>
      <c r="B134" s="11"/>
      <c r="C134" s="11"/>
      <c r="D134" s="11"/>
      <c r="E134" s="11"/>
      <c r="F134" s="11"/>
      <c r="G134" s="11"/>
      <c r="H134" s="11"/>
      <c r="I134" s="11"/>
      <c r="J134" s="11"/>
      <c r="K134" s="11"/>
      <c r="L134" s="11"/>
      <c r="M134" s="11"/>
      <c r="N134" s="11"/>
      <c r="O134" s="11"/>
      <c r="P134" s="11"/>
      <c r="Q134" s="11"/>
      <c r="R134" s="11"/>
      <c r="S134" s="11"/>
      <c r="T134" s="11"/>
      <c r="U134" s="113"/>
    </row>
    <row r="135" spans="1:21" ht="13.2">
      <c r="A135" s="11"/>
      <c r="B135" s="11"/>
      <c r="C135" s="11"/>
      <c r="D135" s="11"/>
      <c r="E135" s="11"/>
      <c r="F135" s="11"/>
      <c r="G135" s="11"/>
      <c r="H135" s="11"/>
      <c r="I135" s="11"/>
      <c r="J135" s="11"/>
      <c r="K135" s="11"/>
      <c r="L135" s="11"/>
      <c r="M135" s="11"/>
      <c r="N135" s="11"/>
      <c r="O135" s="11"/>
      <c r="P135" s="11"/>
      <c r="Q135" s="11"/>
      <c r="R135" s="11"/>
      <c r="S135" s="11"/>
      <c r="T135" s="11"/>
      <c r="U135" s="113"/>
    </row>
    <row r="136" spans="1:21" ht="13.2">
      <c r="A136" s="11"/>
      <c r="B136" s="11"/>
      <c r="C136" s="11"/>
      <c r="D136" s="11"/>
      <c r="E136" s="11"/>
      <c r="F136" s="11"/>
      <c r="G136" s="11"/>
      <c r="H136" s="11"/>
      <c r="I136" s="11"/>
      <c r="J136" s="11"/>
      <c r="K136" s="11"/>
      <c r="L136" s="11"/>
      <c r="M136" s="11"/>
      <c r="N136" s="11"/>
      <c r="O136" s="11"/>
      <c r="P136" s="11"/>
      <c r="Q136" s="11"/>
      <c r="R136" s="11"/>
      <c r="S136" s="11"/>
      <c r="T136" s="11"/>
      <c r="U136" s="113"/>
    </row>
    <row r="137" spans="1:21" ht="13.2">
      <c r="A137" s="11"/>
      <c r="B137" s="11"/>
      <c r="C137" s="11"/>
      <c r="D137" s="11"/>
      <c r="E137" s="11"/>
      <c r="F137" s="11"/>
      <c r="G137" s="11"/>
      <c r="H137" s="11"/>
      <c r="I137" s="11"/>
      <c r="J137" s="11"/>
      <c r="K137" s="11"/>
      <c r="L137" s="11"/>
      <c r="M137" s="11"/>
      <c r="N137" s="11"/>
      <c r="O137" s="11"/>
      <c r="P137" s="11"/>
      <c r="Q137" s="11"/>
      <c r="R137" s="11"/>
      <c r="S137" s="11"/>
      <c r="T137" s="11"/>
      <c r="U137" s="113"/>
    </row>
    <row r="138" spans="1:21" ht="13.2">
      <c r="A138" s="11"/>
      <c r="B138" s="11"/>
      <c r="C138" s="11"/>
      <c r="D138" s="11"/>
      <c r="E138" s="11"/>
      <c r="F138" s="11"/>
      <c r="G138" s="11"/>
      <c r="H138" s="11"/>
      <c r="I138" s="11"/>
      <c r="J138" s="11"/>
      <c r="K138" s="11"/>
      <c r="L138" s="11"/>
      <c r="M138" s="11"/>
      <c r="N138" s="11"/>
      <c r="O138" s="11"/>
      <c r="P138" s="11"/>
      <c r="Q138" s="11"/>
      <c r="R138" s="11"/>
      <c r="S138" s="11"/>
      <c r="T138" s="11"/>
      <c r="U138" s="113"/>
    </row>
    <row r="139" spans="1:21" ht="13.2">
      <c r="A139" s="11"/>
      <c r="B139" s="11"/>
      <c r="C139" s="11"/>
      <c r="D139" s="11"/>
      <c r="E139" s="11"/>
      <c r="F139" s="11"/>
      <c r="G139" s="11"/>
      <c r="H139" s="11"/>
      <c r="I139" s="11"/>
      <c r="J139" s="11"/>
      <c r="K139" s="11"/>
      <c r="L139" s="11"/>
      <c r="M139" s="11"/>
      <c r="N139" s="11"/>
      <c r="O139" s="11"/>
      <c r="P139" s="11"/>
      <c r="Q139" s="11"/>
      <c r="R139" s="11"/>
      <c r="S139" s="11"/>
      <c r="T139" s="11"/>
      <c r="U139" s="113"/>
    </row>
    <row r="140" spans="1:21" ht="13.2">
      <c r="A140" s="11"/>
      <c r="B140" s="11"/>
      <c r="C140" s="11"/>
      <c r="D140" s="11"/>
      <c r="E140" s="11"/>
      <c r="F140" s="11"/>
      <c r="G140" s="11"/>
      <c r="H140" s="11"/>
      <c r="I140" s="11"/>
      <c r="J140" s="11"/>
      <c r="K140" s="11"/>
      <c r="L140" s="11"/>
      <c r="M140" s="11"/>
      <c r="N140" s="11"/>
      <c r="O140" s="11"/>
      <c r="P140" s="11"/>
      <c r="Q140" s="11"/>
      <c r="R140" s="11"/>
      <c r="S140" s="11"/>
      <c r="T140" s="11"/>
      <c r="U140" s="113"/>
    </row>
    <row r="141" spans="1:21" ht="13.2">
      <c r="A141" s="11"/>
      <c r="B141" s="11"/>
      <c r="C141" s="11"/>
      <c r="D141" s="11"/>
      <c r="E141" s="11"/>
      <c r="F141" s="11"/>
      <c r="G141" s="11"/>
      <c r="H141" s="11"/>
      <c r="I141" s="11"/>
      <c r="J141" s="11"/>
      <c r="K141" s="11"/>
      <c r="L141" s="11"/>
      <c r="M141" s="11"/>
      <c r="N141" s="11"/>
      <c r="O141" s="11"/>
      <c r="P141" s="11"/>
      <c r="Q141" s="11"/>
      <c r="R141" s="11"/>
      <c r="S141" s="11"/>
      <c r="T141" s="11"/>
      <c r="U141" s="113"/>
    </row>
    <row r="142" spans="1:21" ht="13.2">
      <c r="A142" s="11"/>
      <c r="B142" s="11"/>
      <c r="C142" s="11"/>
      <c r="D142" s="11"/>
      <c r="E142" s="11"/>
      <c r="F142" s="11"/>
      <c r="G142" s="11"/>
      <c r="H142" s="11"/>
      <c r="I142" s="11"/>
      <c r="J142" s="11"/>
      <c r="K142" s="11"/>
      <c r="L142" s="11"/>
      <c r="M142" s="11"/>
      <c r="N142" s="11"/>
      <c r="O142" s="11"/>
      <c r="P142" s="11"/>
      <c r="Q142" s="11"/>
      <c r="R142" s="11"/>
      <c r="S142" s="11"/>
      <c r="T142" s="11"/>
      <c r="U142" s="113"/>
    </row>
    <row r="143" spans="1:21" ht="13.2">
      <c r="A143" s="11"/>
      <c r="B143" s="11"/>
      <c r="C143" s="11"/>
      <c r="D143" s="11"/>
      <c r="E143" s="11"/>
      <c r="F143" s="11"/>
      <c r="G143" s="11"/>
      <c r="H143" s="11"/>
      <c r="I143" s="11"/>
      <c r="J143" s="11"/>
      <c r="K143" s="11"/>
      <c r="L143" s="11"/>
      <c r="M143" s="11"/>
      <c r="N143" s="11"/>
      <c r="O143" s="11"/>
      <c r="P143" s="11"/>
      <c r="Q143" s="11"/>
      <c r="R143" s="11"/>
      <c r="S143" s="11"/>
      <c r="T143" s="11"/>
      <c r="U143" s="113"/>
    </row>
    <row r="144" spans="1:21" ht="13.2">
      <c r="A144" s="11"/>
      <c r="B144" s="11"/>
      <c r="C144" s="11"/>
      <c r="D144" s="11"/>
      <c r="E144" s="11"/>
      <c r="F144" s="11"/>
      <c r="G144" s="11"/>
      <c r="H144" s="11"/>
      <c r="I144" s="11"/>
      <c r="J144" s="11"/>
      <c r="K144" s="11"/>
      <c r="L144" s="11"/>
      <c r="M144" s="11"/>
      <c r="N144" s="11"/>
      <c r="O144" s="11"/>
      <c r="P144" s="11"/>
      <c r="Q144" s="11"/>
      <c r="R144" s="11"/>
      <c r="S144" s="11"/>
      <c r="T144" s="11"/>
      <c r="U144" s="113"/>
    </row>
    <row r="145" spans="1:21" ht="13.2">
      <c r="A145" s="11"/>
      <c r="B145" s="11"/>
      <c r="C145" s="11"/>
      <c r="D145" s="11"/>
      <c r="E145" s="11"/>
      <c r="F145" s="11"/>
      <c r="G145" s="11"/>
      <c r="H145" s="11"/>
      <c r="I145" s="11"/>
      <c r="J145" s="11"/>
      <c r="K145" s="11"/>
      <c r="L145" s="11"/>
      <c r="M145" s="11"/>
      <c r="N145" s="11"/>
      <c r="O145" s="11"/>
      <c r="P145" s="11"/>
      <c r="Q145" s="11"/>
      <c r="R145" s="11"/>
      <c r="S145" s="11"/>
      <c r="T145" s="11"/>
      <c r="U145" s="113"/>
    </row>
    <row r="146" spans="1:21" ht="13.2">
      <c r="A146" s="11"/>
      <c r="B146" s="11"/>
      <c r="C146" s="11"/>
      <c r="D146" s="11"/>
      <c r="E146" s="11"/>
      <c r="F146" s="11"/>
      <c r="G146" s="11"/>
      <c r="H146" s="11"/>
      <c r="I146" s="11"/>
      <c r="J146" s="11"/>
      <c r="K146" s="11"/>
      <c r="L146" s="11"/>
      <c r="M146" s="11"/>
      <c r="N146" s="11"/>
      <c r="O146" s="11"/>
      <c r="P146" s="11"/>
      <c r="Q146" s="11"/>
      <c r="R146" s="11"/>
      <c r="S146" s="11"/>
      <c r="T146" s="11"/>
      <c r="U146" s="113"/>
    </row>
    <row r="147" spans="1:21" ht="13.2">
      <c r="A147" s="11"/>
      <c r="B147" s="11"/>
      <c r="C147" s="11"/>
      <c r="D147" s="11"/>
      <c r="E147" s="11"/>
      <c r="F147" s="11"/>
      <c r="G147" s="11"/>
      <c r="H147" s="11"/>
      <c r="I147" s="11"/>
      <c r="J147" s="11"/>
      <c r="K147" s="11"/>
      <c r="L147" s="11"/>
      <c r="M147" s="11"/>
      <c r="N147" s="11"/>
      <c r="O147" s="11"/>
      <c r="P147" s="11"/>
      <c r="Q147" s="11"/>
      <c r="R147" s="11"/>
      <c r="S147" s="11"/>
      <c r="T147" s="11"/>
      <c r="U147" s="113"/>
    </row>
    <row r="148" spans="1:21" ht="13.2">
      <c r="A148" s="11"/>
      <c r="B148" s="11"/>
      <c r="C148" s="11"/>
      <c r="D148" s="11"/>
      <c r="E148" s="11"/>
      <c r="F148" s="11"/>
      <c r="G148" s="11"/>
      <c r="H148" s="11"/>
      <c r="I148" s="11"/>
      <c r="J148" s="11"/>
      <c r="K148" s="11"/>
      <c r="L148" s="11"/>
      <c r="M148" s="11"/>
      <c r="N148" s="11"/>
      <c r="O148" s="11"/>
      <c r="P148" s="11"/>
      <c r="Q148" s="11"/>
      <c r="R148" s="11"/>
      <c r="S148" s="11"/>
      <c r="T148" s="11"/>
      <c r="U148" s="113"/>
    </row>
    <row r="149" spans="1:21" ht="13.2">
      <c r="A149" s="11"/>
      <c r="B149" s="11"/>
      <c r="C149" s="11"/>
      <c r="D149" s="11"/>
      <c r="E149" s="11"/>
      <c r="F149" s="11"/>
      <c r="G149" s="11"/>
      <c r="H149" s="11"/>
      <c r="I149" s="11"/>
      <c r="J149" s="11"/>
      <c r="K149" s="11"/>
      <c r="L149" s="11"/>
      <c r="M149" s="11"/>
      <c r="N149" s="11"/>
      <c r="O149" s="11"/>
      <c r="P149" s="11"/>
      <c r="Q149" s="11"/>
      <c r="R149" s="11"/>
      <c r="S149" s="11"/>
      <c r="T149" s="11"/>
      <c r="U149" s="113"/>
    </row>
    <row r="150" spans="1:21" ht="13.2">
      <c r="A150" s="11"/>
      <c r="B150" s="11"/>
      <c r="C150" s="11"/>
      <c r="D150" s="11"/>
      <c r="E150" s="11"/>
      <c r="F150" s="11"/>
      <c r="G150" s="11"/>
      <c r="H150" s="11"/>
      <c r="I150" s="11"/>
      <c r="J150" s="11"/>
      <c r="K150" s="11"/>
      <c r="L150" s="11"/>
      <c r="M150" s="11"/>
      <c r="N150" s="11"/>
      <c r="O150" s="11"/>
      <c r="P150" s="11"/>
      <c r="Q150" s="11"/>
      <c r="R150" s="11"/>
      <c r="S150" s="11"/>
      <c r="T150" s="11"/>
      <c r="U150" s="113"/>
    </row>
    <row r="151" spans="1:21" ht="13.2">
      <c r="A151" s="11"/>
      <c r="B151" s="11"/>
      <c r="C151" s="11"/>
      <c r="D151" s="11"/>
      <c r="E151" s="11"/>
      <c r="F151" s="11"/>
      <c r="G151" s="11"/>
      <c r="H151" s="11"/>
      <c r="I151" s="11"/>
      <c r="J151" s="11"/>
      <c r="K151" s="11"/>
      <c r="L151" s="11"/>
      <c r="M151" s="11"/>
      <c r="N151" s="11"/>
      <c r="O151" s="11"/>
      <c r="P151" s="11"/>
      <c r="Q151" s="11"/>
      <c r="R151" s="11"/>
      <c r="S151" s="11"/>
      <c r="T151" s="11"/>
      <c r="U151" s="113"/>
    </row>
    <row r="152" spans="1:21" ht="13.2">
      <c r="A152" s="11"/>
      <c r="B152" s="11"/>
      <c r="C152" s="11"/>
      <c r="D152" s="11"/>
      <c r="E152" s="11"/>
      <c r="F152" s="11"/>
      <c r="G152" s="11"/>
      <c r="H152" s="11"/>
      <c r="I152" s="11"/>
      <c r="J152" s="11"/>
      <c r="K152" s="11"/>
      <c r="L152" s="11"/>
      <c r="M152" s="11"/>
      <c r="N152" s="11"/>
      <c r="O152" s="11"/>
      <c r="P152" s="11"/>
      <c r="Q152" s="11"/>
      <c r="R152" s="11"/>
      <c r="S152" s="11"/>
      <c r="T152" s="11"/>
      <c r="U152" s="113"/>
    </row>
    <row r="153" spans="1:21" ht="13.2">
      <c r="A153" s="11"/>
      <c r="B153" s="11"/>
      <c r="C153" s="11"/>
      <c r="D153" s="11"/>
      <c r="E153" s="11"/>
      <c r="F153" s="11"/>
      <c r="G153" s="11"/>
      <c r="H153" s="11"/>
      <c r="I153" s="11"/>
      <c r="J153" s="11"/>
      <c r="K153" s="11"/>
      <c r="L153" s="11"/>
      <c r="M153" s="11"/>
      <c r="N153" s="11"/>
      <c r="O153" s="11"/>
      <c r="P153" s="11"/>
      <c r="Q153" s="11"/>
      <c r="R153" s="11"/>
      <c r="S153" s="11"/>
      <c r="T153" s="11"/>
      <c r="U153" s="113"/>
    </row>
    <row r="154" spans="1:21" ht="13.2">
      <c r="A154" s="11"/>
      <c r="B154" s="11"/>
      <c r="C154" s="11"/>
      <c r="D154" s="11"/>
      <c r="E154" s="11"/>
      <c r="F154" s="11"/>
      <c r="G154" s="11"/>
      <c r="H154" s="11"/>
      <c r="I154" s="11"/>
      <c r="J154" s="11"/>
      <c r="K154" s="11"/>
      <c r="L154" s="11"/>
      <c r="M154" s="11"/>
      <c r="N154" s="11"/>
      <c r="O154" s="11"/>
      <c r="P154" s="11"/>
      <c r="Q154" s="11"/>
      <c r="R154" s="11"/>
      <c r="S154" s="11"/>
      <c r="T154" s="11"/>
      <c r="U154" s="113"/>
    </row>
    <row r="155" spans="1:21" ht="13.2">
      <c r="A155" s="11"/>
      <c r="B155" s="11"/>
      <c r="C155" s="11"/>
      <c r="D155" s="11"/>
      <c r="E155" s="11"/>
      <c r="F155" s="11"/>
      <c r="G155" s="11"/>
      <c r="H155" s="11"/>
      <c r="I155" s="11"/>
      <c r="J155" s="11"/>
      <c r="K155" s="11"/>
      <c r="L155" s="11"/>
      <c r="M155" s="11"/>
      <c r="N155" s="11"/>
      <c r="O155" s="11"/>
      <c r="P155" s="11"/>
      <c r="Q155" s="11"/>
      <c r="R155" s="11"/>
      <c r="S155" s="11"/>
      <c r="T155" s="11"/>
      <c r="U155" s="113"/>
    </row>
    <row r="156" spans="1:21" ht="13.2">
      <c r="A156" s="11"/>
      <c r="B156" s="11"/>
      <c r="C156" s="11"/>
      <c r="D156" s="11"/>
      <c r="E156" s="11"/>
      <c r="F156" s="11"/>
      <c r="G156" s="11"/>
      <c r="H156" s="11"/>
      <c r="I156" s="11"/>
      <c r="J156" s="11"/>
      <c r="K156" s="11"/>
      <c r="L156" s="11"/>
      <c r="M156" s="11"/>
      <c r="N156" s="11"/>
      <c r="O156" s="11"/>
      <c r="P156" s="11"/>
      <c r="Q156" s="11"/>
      <c r="R156" s="11"/>
      <c r="S156" s="11"/>
      <c r="T156" s="11"/>
      <c r="U156" s="113"/>
    </row>
    <row r="157" spans="1:21" ht="13.2">
      <c r="A157" s="11"/>
      <c r="B157" s="11"/>
      <c r="C157" s="11"/>
      <c r="D157" s="11"/>
      <c r="E157" s="11"/>
      <c r="F157" s="11"/>
      <c r="G157" s="11"/>
      <c r="H157" s="11"/>
      <c r="I157" s="11"/>
      <c r="J157" s="11"/>
      <c r="K157" s="11"/>
      <c r="L157" s="11"/>
      <c r="M157" s="11"/>
      <c r="N157" s="11"/>
      <c r="O157" s="11"/>
      <c r="P157" s="11"/>
      <c r="Q157" s="11"/>
      <c r="R157" s="11"/>
      <c r="S157" s="11"/>
      <c r="T157" s="11"/>
      <c r="U157" s="113"/>
    </row>
    <row r="158" spans="1:21" ht="13.2">
      <c r="A158" s="11"/>
      <c r="B158" s="11"/>
      <c r="C158" s="11"/>
      <c r="D158" s="11"/>
      <c r="E158" s="11"/>
      <c r="F158" s="11"/>
      <c r="G158" s="11"/>
      <c r="H158" s="11"/>
      <c r="I158" s="11"/>
      <c r="J158" s="11"/>
      <c r="K158" s="11"/>
      <c r="L158" s="11"/>
      <c r="M158" s="11"/>
      <c r="N158" s="11"/>
      <c r="O158" s="11"/>
      <c r="P158" s="11"/>
      <c r="Q158" s="11"/>
      <c r="R158" s="11"/>
      <c r="S158" s="11"/>
      <c r="T158" s="11"/>
      <c r="U158" s="113"/>
    </row>
    <row r="159" spans="1:21" ht="13.2">
      <c r="A159" s="11"/>
      <c r="B159" s="11"/>
      <c r="C159" s="11"/>
      <c r="D159" s="11"/>
      <c r="E159" s="11"/>
      <c r="F159" s="11"/>
      <c r="G159" s="11"/>
      <c r="H159" s="11"/>
      <c r="I159" s="11"/>
      <c r="J159" s="11"/>
      <c r="K159" s="11"/>
      <c r="L159" s="11"/>
      <c r="M159" s="11"/>
      <c r="N159" s="11"/>
      <c r="O159" s="11"/>
      <c r="P159" s="11"/>
      <c r="Q159" s="11"/>
      <c r="R159" s="11"/>
      <c r="S159" s="11"/>
      <c r="T159" s="11"/>
      <c r="U159" s="113"/>
    </row>
    <row r="160" spans="1:21" ht="13.2">
      <c r="A160" s="11"/>
      <c r="B160" s="11"/>
      <c r="C160" s="11"/>
      <c r="D160" s="11"/>
      <c r="E160" s="11"/>
      <c r="F160" s="11"/>
      <c r="G160" s="11"/>
      <c r="H160" s="11"/>
      <c r="I160" s="11"/>
      <c r="J160" s="11"/>
      <c r="K160" s="11"/>
      <c r="L160" s="11"/>
      <c r="M160" s="11"/>
      <c r="N160" s="11"/>
      <c r="O160" s="11"/>
      <c r="P160" s="11"/>
      <c r="Q160" s="11"/>
      <c r="R160" s="11"/>
      <c r="S160" s="11"/>
      <c r="T160" s="11"/>
      <c r="U160" s="113"/>
    </row>
    <row r="161" spans="1:21" ht="13.2">
      <c r="A161" s="11"/>
      <c r="B161" s="11"/>
      <c r="C161" s="11"/>
      <c r="D161" s="11"/>
      <c r="E161" s="11"/>
      <c r="F161" s="11"/>
      <c r="G161" s="11"/>
      <c r="H161" s="11"/>
      <c r="I161" s="11"/>
      <c r="J161" s="11"/>
      <c r="K161" s="11"/>
      <c r="L161" s="11"/>
      <c r="M161" s="11"/>
      <c r="N161" s="11"/>
      <c r="O161" s="11"/>
      <c r="P161" s="11"/>
      <c r="Q161" s="11"/>
      <c r="R161" s="11"/>
      <c r="S161" s="11"/>
      <c r="T161" s="11"/>
      <c r="U161" s="113"/>
    </row>
    <row r="162" spans="1:21" ht="13.2">
      <c r="A162" s="11"/>
      <c r="B162" s="11"/>
      <c r="C162" s="11"/>
      <c r="D162" s="11"/>
      <c r="E162" s="11"/>
      <c r="F162" s="11"/>
      <c r="G162" s="11"/>
      <c r="H162" s="11"/>
      <c r="I162" s="11"/>
      <c r="J162" s="11"/>
      <c r="K162" s="11"/>
      <c r="L162" s="11"/>
      <c r="M162" s="11"/>
      <c r="N162" s="11"/>
      <c r="O162" s="11"/>
      <c r="P162" s="11"/>
      <c r="Q162" s="11"/>
      <c r="R162" s="11"/>
      <c r="S162" s="11"/>
      <c r="T162" s="11"/>
      <c r="U162" s="113"/>
    </row>
    <row r="163" spans="1:21" ht="13.2">
      <c r="A163" s="11"/>
      <c r="B163" s="11"/>
      <c r="C163" s="11"/>
      <c r="D163" s="11"/>
      <c r="E163" s="11"/>
      <c r="F163" s="11"/>
      <c r="G163" s="11"/>
      <c r="H163" s="11"/>
      <c r="I163" s="11"/>
      <c r="J163" s="11"/>
      <c r="K163" s="11"/>
      <c r="L163" s="11"/>
      <c r="M163" s="11"/>
      <c r="N163" s="11"/>
      <c r="O163" s="11"/>
      <c r="P163" s="11"/>
      <c r="Q163" s="11"/>
      <c r="R163" s="11"/>
      <c r="S163" s="11"/>
      <c r="T163" s="11"/>
      <c r="U163" s="113"/>
    </row>
    <row r="164" spans="1:21" ht="13.2">
      <c r="A164" s="11"/>
      <c r="B164" s="11"/>
      <c r="C164" s="11"/>
      <c r="D164" s="11"/>
      <c r="E164" s="11"/>
      <c r="F164" s="11"/>
      <c r="G164" s="11"/>
      <c r="H164" s="11"/>
      <c r="I164" s="11"/>
      <c r="J164" s="11"/>
      <c r="K164" s="11"/>
      <c r="L164" s="11"/>
      <c r="M164" s="11"/>
      <c r="N164" s="11"/>
      <c r="O164" s="11"/>
      <c r="P164" s="11"/>
      <c r="Q164" s="11"/>
      <c r="R164" s="11"/>
      <c r="S164" s="11"/>
      <c r="T164" s="11"/>
      <c r="U164" s="113"/>
    </row>
    <row r="165" spans="1:21" ht="13.2">
      <c r="A165" s="11"/>
      <c r="B165" s="11"/>
      <c r="C165" s="11"/>
      <c r="D165" s="11"/>
      <c r="E165" s="11"/>
      <c r="F165" s="11"/>
      <c r="G165" s="11"/>
      <c r="H165" s="11"/>
      <c r="I165" s="11"/>
      <c r="J165" s="11"/>
      <c r="K165" s="11"/>
      <c r="L165" s="11"/>
      <c r="M165" s="11"/>
      <c r="N165" s="11"/>
      <c r="O165" s="11"/>
      <c r="P165" s="11"/>
      <c r="Q165" s="11"/>
      <c r="R165" s="11"/>
      <c r="S165" s="11"/>
      <c r="T165" s="11"/>
      <c r="U165" s="113"/>
    </row>
    <row r="166" spans="1:21" ht="13.2">
      <c r="A166" s="11"/>
      <c r="B166" s="11"/>
      <c r="C166" s="11"/>
      <c r="D166" s="11"/>
      <c r="E166" s="11"/>
      <c r="F166" s="11"/>
      <c r="G166" s="11"/>
      <c r="H166" s="11"/>
      <c r="I166" s="11"/>
      <c r="J166" s="11"/>
      <c r="K166" s="11"/>
      <c r="L166" s="11"/>
      <c r="M166" s="11"/>
      <c r="N166" s="11"/>
      <c r="O166" s="11"/>
      <c r="P166" s="11"/>
      <c r="Q166" s="11"/>
      <c r="R166" s="11"/>
      <c r="S166" s="11"/>
      <c r="T166" s="11"/>
      <c r="U166" s="113"/>
    </row>
    <row r="167" spans="1:21" ht="13.2">
      <c r="A167" s="11"/>
      <c r="B167" s="11"/>
      <c r="C167" s="11"/>
      <c r="D167" s="11"/>
      <c r="E167" s="11"/>
      <c r="F167" s="11"/>
      <c r="G167" s="11"/>
      <c r="H167" s="11"/>
      <c r="I167" s="11"/>
      <c r="J167" s="11"/>
      <c r="K167" s="11"/>
      <c r="L167" s="11"/>
      <c r="M167" s="11"/>
      <c r="N167" s="11"/>
      <c r="O167" s="11"/>
      <c r="P167" s="11"/>
      <c r="Q167" s="11"/>
      <c r="R167" s="11"/>
      <c r="S167" s="11"/>
      <c r="T167" s="11"/>
      <c r="U167" s="113"/>
    </row>
    <row r="168" spans="1:21" ht="13.2">
      <c r="A168" s="11"/>
      <c r="B168" s="11"/>
      <c r="C168" s="11"/>
      <c r="D168" s="11"/>
      <c r="E168" s="11"/>
      <c r="F168" s="11"/>
      <c r="G168" s="11"/>
      <c r="H168" s="11"/>
      <c r="I168" s="11"/>
      <c r="J168" s="11"/>
      <c r="K168" s="11"/>
      <c r="L168" s="11"/>
      <c r="M168" s="11"/>
      <c r="N168" s="11"/>
      <c r="O168" s="11"/>
      <c r="P168" s="11"/>
      <c r="Q168" s="11"/>
      <c r="R168" s="11"/>
      <c r="S168" s="11"/>
      <c r="T168" s="11"/>
      <c r="U168" s="113"/>
    </row>
    <row r="169" spans="1:21" ht="13.2">
      <c r="A169" s="11"/>
      <c r="B169" s="11"/>
      <c r="C169" s="11"/>
      <c r="D169" s="11"/>
      <c r="E169" s="11"/>
      <c r="F169" s="11"/>
      <c r="G169" s="11"/>
      <c r="H169" s="11"/>
      <c r="I169" s="11"/>
      <c r="J169" s="11"/>
      <c r="K169" s="11"/>
      <c r="L169" s="11"/>
      <c r="M169" s="11"/>
      <c r="N169" s="11"/>
      <c r="O169" s="11"/>
      <c r="P169" s="11"/>
      <c r="Q169" s="11"/>
      <c r="R169" s="11"/>
      <c r="S169" s="11"/>
      <c r="T169" s="11"/>
      <c r="U169" s="113"/>
    </row>
    <row r="170" spans="1:21" ht="13.2">
      <c r="A170" s="11"/>
      <c r="B170" s="11"/>
      <c r="C170" s="11"/>
      <c r="D170" s="11"/>
      <c r="E170" s="11"/>
      <c r="F170" s="11"/>
      <c r="G170" s="11"/>
      <c r="H170" s="11"/>
      <c r="I170" s="11"/>
      <c r="J170" s="11"/>
      <c r="K170" s="11"/>
      <c r="L170" s="11"/>
      <c r="M170" s="11"/>
      <c r="N170" s="11"/>
      <c r="O170" s="11"/>
      <c r="P170" s="11"/>
      <c r="Q170" s="11"/>
      <c r="R170" s="11"/>
      <c r="S170" s="11"/>
      <c r="T170" s="11"/>
      <c r="U170" s="113"/>
    </row>
    <row r="171" spans="1:21" ht="13.2">
      <c r="A171" s="11"/>
      <c r="B171" s="11"/>
      <c r="C171" s="11"/>
      <c r="D171" s="11"/>
      <c r="E171" s="11"/>
      <c r="F171" s="11"/>
      <c r="G171" s="11"/>
      <c r="H171" s="11"/>
      <c r="I171" s="11"/>
      <c r="J171" s="11"/>
      <c r="K171" s="11"/>
      <c r="L171" s="11"/>
      <c r="M171" s="11"/>
      <c r="N171" s="11"/>
      <c r="O171" s="11"/>
      <c r="P171" s="11"/>
      <c r="Q171" s="11"/>
      <c r="R171" s="11"/>
      <c r="S171" s="11"/>
      <c r="T171" s="11"/>
      <c r="U171" s="113"/>
    </row>
    <row r="172" spans="1:21" ht="13.2">
      <c r="A172" s="11"/>
      <c r="B172" s="11"/>
      <c r="C172" s="11"/>
      <c r="D172" s="11"/>
      <c r="E172" s="11"/>
      <c r="F172" s="11"/>
      <c r="G172" s="11"/>
      <c r="H172" s="11"/>
      <c r="I172" s="11"/>
      <c r="J172" s="11"/>
      <c r="K172" s="11"/>
      <c r="L172" s="11"/>
      <c r="M172" s="11"/>
      <c r="N172" s="11"/>
      <c r="O172" s="11"/>
      <c r="P172" s="11"/>
      <c r="Q172" s="11"/>
      <c r="R172" s="11"/>
      <c r="S172" s="11"/>
      <c r="T172" s="11"/>
      <c r="U172" s="113"/>
    </row>
    <row r="173" spans="1:21" ht="13.2">
      <c r="A173" s="11"/>
      <c r="B173" s="11"/>
      <c r="C173" s="11"/>
      <c r="D173" s="11"/>
      <c r="E173" s="11"/>
      <c r="F173" s="11"/>
      <c r="G173" s="11"/>
      <c r="H173" s="11"/>
      <c r="I173" s="11"/>
      <c r="J173" s="11"/>
      <c r="K173" s="11"/>
      <c r="L173" s="11"/>
      <c r="M173" s="11"/>
      <c r="N173" s="11"/>
      <c r="O173" s="11"/>
      <c r="P173" s="11"/>
      <c r="Q173" s="11"/>
      <c r="R173" s="11"/>
      <c r="S173" s="11"/>
      <c r="T173" s="11"/>
      <c r="U173" s="113"/>
    </row>
    <row r="174" spans="1:21" ht="13.2">
      <c r="A174" s="11"/>
      <c r="B174" s="11"/>
      <c r="C174" s="11"/>
      <c r="D174" s="11"/>
      <c r="E174" s="11"/>
      <c r="F174" s="11"/>
      <c r="G174" s="11"/>
      <c r="H174" s="11"/>
      <c r="I174" s="11"/>
      <c r="J174" s="11"/>
      <c r="K174" s="11"/>
      <c r="L174" s="11"/>
      <c r="M174" s="11"/>
      <c r="N174" s="11"/>
      <c r="O174" s="11"/>
      <c r="P174" s="11"/>
      <c r="Q174" s="11"/>
      <c r="R174" s="11"/>
      <c r="S174" s="11"/>
      <c r="T174" s="11"/>
      <c r="U174" s="113"/>
    </row>
    <row r="175" spans="1:21" ht="13.2">
      <c r="A175" s="11"/>
      <c r="B175" s="11"/>
      <c r="C175" s="11"/>
      <c r="D175" s="11"/>
      <c r="E175" s="11"/>
      <c r="F175" s="11"/>
      <c r="G175" s="11"/>
      <c r="H175" s="11"/>
      <c r="I175" s="11"/>
      <c r="J175" s="11"/>
      <c r="K175" s="11"/>
      <c r="L175" s="11"/>
      <c r="M175" s="11"/>
      <c r="N175" s="11"/>
      <c r="O175" s="11"/>
      <c r="P175" s="11"/>
      <c r="Q175" s="11"/>
      <c r="R175" s="11"/>
      <c r="S175" s="11"/>
      <c r="T175" s="11"/>
      <c r="U175" s="113"/>
    </row>
    <row r="176" spans="1:21" ht="13.2">
      <c r="A176" s="11"/>
      <c r="B176" s="11"/>
      <c r="C176" s="11"/>
      <c r="D176" s="11"/>
      <c r="E176" s="11"/>
      <c r="F176" s="11"/>
      <c r="G176" s="11"/>
      <c r="H176" s="11"/>
      <c r="I176" s="11"/>
      <c r="J176" s="11"/>
      <c r="K176" s="11"/>
      <c r="L176" s="11"/>
      <c r="M176" s="11"/>
      <c r="N176" s="11"/>
      <c r="O176" s="11"/>
      <c r="P176" s="11"/>
      <c r="Q176" s="11"/>
      <c r="R176" s="11"/>
      <c r="S176" s="11"/>
      <c r="T176" s="11"/>
      <c r="U176" s="113"/>
    </row>
    <row r="177" spans="1:21" ht="13.2">
      <c r="A177" s="11"/>
      <c r="B177" s="11"/>
      <c r="C177" s="11"/>
      <c r="D177" s="11"/>
      <c r="E177" s="11"/>
      <c r="F177" s="11"/>
      <c r="G177" s="11"/>
      <c r="H177" s="11"/>
      <c r="I177" s="11"/>
      <c r="J177" s="11"/>
      <c r="K177" s="11"/>
      <c r="L177" s="11"/>
      <c r="M177" s="11"/>
      <c r="N177" s="11"/>
      <c r="O177" s="11"/>
      <c r="P177" s="11"/>
      <c r="Q177" s="11"/>
      <c r="R177" s="11"/>
      <c r="S177" s="11"/>
      <c r="T177" s="11"/>
      <c r="U177" s="113"/>
    </row>
    <row r="178" spans="1:21" ht="13.2">
      <c r="A178" s="11"/>
      <c r="B178" s="11"/>
      <c r="C178" s="11"/>
      <c r="D178" s="11"/>
      <c r="E178" s="11"/>
      <c r="F178" s="11"/>
      <c r="G178" s="11"/>
      <c r="H178" s="11"/>
      <c r="I178" s="11"/>
      <c r="J178" s="11"/>
      <c r="K178" s="11"/>
      <c r="L178" s="11"/>
      <c r="M178" s="11"/>
      <c r="N178" s="11"/>
      <c r="O178" s="11"/>
      <c r="P178" s="11"/>
      <c r="Q178" s="11"/>
      <c r="R178" s="11"/>
      <c r="S178" s="11"/>
      <c r="T178" s="11"/>
      <c r="U178" s="113"/>
    </row>
    <row r="179" spans="1:21" ht="13.2">
      <c r="A179" s="11"/>
      <c r="B179" s="11"/>
      <c r="C179" s="11"/>
      <c r="D179" s="11"/>
      <c r="E179" s="11"/>
      <c r="F179" s="11"/>
      <c r="G179" s="11"/>
      <c r="H179" s="11"/>
      <c r="I179" s="11"/>
      <c r="J179" s="11"/>
      <c r="K179" s="11"/>
      <c r="L179" s="11"/>
      <c r="M179" s="11"/>
      <c r="N179" s="11"/>
      <c r="O179" s="11"/>
      <c r="P179" s="11"/>
      <c r="Q179" s="11"/>
      <c r="R179" s="11"/>
      <c r="S179" s="11"/>
      <c r="T179" s="11"/>
      <c r="U179" s="113"/>
    </row>
    <row r="180" spans="1:21" ht="13.2">
      <c r="A180" s="11"/>
      <c r="B180" s="11"/>
      <c r="C180" s="11"/>
      <c r="D180" s="11"/>
      <c r="E180" s="11"/>
      <c r="F180" s="11"/>
      <c r="G180" s="11"/>
      <c r="H180" s="11"/>
      <c r="I180" s="11"/>
      <c r="J180" s="11"/>
      <c r="K180" s="11"/>
      <c r="L180" s="11"/>
      <c r="M180" s="11"/>
      <c r="N180" s="11"/>
      <c r="O180" s="11"/>
      <c r="P180" s="11"/>
      <c r="Q180" s="11"/>
      <c r="R180" s="11"/>
      <c r="S180" s="11"/>
      <c r="T180" s="11"/>
      <c r="U180" s="113"/>
    </row>
    <row r="181" spans="1:21" ht="13.2">
      <c r="A181" s="11"/>
      <c r="B181" s="11"/>
      <c r="C181" s="11"/>
      <c r="D181" s="11"/>
      <c r="E181" s="11"/>
      <c r="F181" s="11"/>
      <c r="G181" s="11"/>
      <c r="H181" s="11"/>
      <c r="I181" s="11"/>
      <c r="J181" s="11"/>
      <c r="K181" s="11"/>
      <c r="L181" s="11"/>
      <c r="M181" s="11"/>
      <c r="N181" s="11"/>
      <c r="O181" s="11"/>
      <c r="P181" s="11"/>
      <c r="Q181" s="11"/>
      <c r="R181" s="11"/>
      <c r="S181" s="11"/>
      <c r="T181" s="11"/>
      <c r="U181" s="113"/>
    </row>
    <row r="182" spans="1:21" ht="13.2">
      <c r="A182" s="11"/>
      <c r="B182" s="11"/>
      <c r="C182" s="11"/>
      <c r="D182" s="11"/>
      <c r="E182" s="11"/>
      <c r="F182" s="11"/>
      <c r="G182" s="11"/>
      <c r="H182" s="11"/>
      <c r="I182" s="11"/>
      <c r="J182" s="11"/>
      <c r="K182" s="11"/>
      <c r="L182" s="11"/>
      <c r="M182" s="11"/>
      <c r="N182" s="11"/>
      <c r="O182" s="11"/>
      <c r="P182" s="11"/>
      <c r="Q182" s="11"/>
      <c r="R182" s="11"/>
      <c r="S182" s="11"/>
      <c r="T182" s="11"/>
      <c r="U182" s="113"/>
    </row>
    <row r="183" spans="1:21" ht="13.2">
      <c r="A183" s="11"/>
      <c r="B183" s="11"/>
      <c r="C183" s="11"/>
      <c r="D183" s="11"/>
      <c r="E183" s="11"/>
      <c r="F183" s="11"/>
      <c r="G183" s="11"/>
      <c r="H183" s="11"/>
      <c r="I183" s="11"/>
      <c r="J183" s="11"/>
      <c r="K183" s="11"/>
      <c r="L183" s="11"/>
      <c r="M183" s="11"/>
      <c r="N183" s="11"/>
      <c r="O183" s="11"/>
      <c r="P183" s="11"/>
      <c r="Q183" s="11"/>
      <c r="R183" s="11"/>
      <c r="S183" s="11"/>
      <c r="T183" s="11"/>
      <c r="U183" s="113"/>
    </row>
    <row r="184" spans="1:21" ht="13.2">
      <c r="A184" s="11"/>
      <c r="B184" s="11"/>
      <c r="C184" s="11"/>
      <c r="D184" s="11"/>
      <c r="E184" s="11"/>
      <c r="F184" s="11"/>
      <c r="G184" s="11"/>
      <c r="H184" s="11"/>
      <c r="I184" s="11"/>
      <c r="J184" s="11"/>
      <c r="K184" s="11"/>
      <c r="L184" s="11"/>
      <c r="M184" s="11"/>
      <c r="N184" s="11"/>
      <c r="O184" s="11"/>
      <c r="P184" s="11"/>
      <c r="Q184" s="11"/>
      <c r="R184" s="11"/>
      <c r="S184" s="11"/>
      <c r="T184" s="11"/>
      <c r="U184" s="113"/>
    </row>
    <row r="185" spans="1:21" ht="13.2">
      <c r="A185" s="11"/>
      <c r="B185" s="11"/>
      <c r="C185" s="11"/>
      <c r="D185" s="11"/>
      <c r="E185" s="11"/>
      <c r="F185" s="11"/>
      <c r="G185" s="11"/>
      <c r="H185" s="11"/>
      <c r="I185" s="11"/>
      <c r="J185" s="11"/>
      <c r="K185" s="11"/>
      <c r="L185" s="11"/>
      <c r="M185" s="11"/>
      <c r="N185" s="11"/>
      <c r="O185" s="11"/>
      <c r="P185" s="11"/>
      <c r="Q185" s="11"/>
      <c r="R185" s="11"/>
      <c r="S185" s="11"/>
      <c r="T185" s="11"/>
      <c r="U185" s="113"/>
    </row>
    <row r="186" spans="1:21" ht="13.2">
      <c r="A186" s="11"/>
      <c r="B186" s="11"/>
      <c r="C186" s="11"/>
      <c r="D186" s="11"/>
      <c r="E186" s="11"/>
      <c r="F186" s="11"/>
      <c r="G186" s="11"/>
      <c r="H186" s="11"/>
      <c r="I186" s="11"/>
      <c r="J186" s="11"/>
      <c r="K186" s="11"/>
      <c r="L186" s="11"/>
      <c r="M186" s="11"/>
      <c r="N186" s="11"/>
      <c r="O186" s="11"/>
      <c r="P186" s="11"/>
      <c r="Q186" s="11"/>
      <c r="R186" s="11"/>
      <c r="S186" s="11"/>
      <c r="T186" s="11"/>
      <c r="U186" s="113"/>
    </row>
    <row r="187" spans="1:21" ht="13.2">
      <c r="A187" s="11"/>
      <c r="B187" s="11"/>
      <c r="C187" s="11"/>
      <c r="D187" s="11"/>
      <c r="E187" s="11"/>
      <c r="F187" s="11"/>
      <c r="G187" s="11"/>
      <c r="H187" s="11"/>
      <c r="I187" s="11"/>
      <c r="J187" s="11"/>
      <c r="K187" s="11"/>
      <c r="L187" s="11"/>
      <c r="M187" s="11"/>
      <c r="N187" s="11"/>
      <c r="O187" s="11"/>
      <c r="P187" s="11"/>
      <c r="Q187" s="11"/>
      <c r="R187" s="11"/>
      <c r="S187" s="11"/>
      <c r="T187" s="11"/>
      <c r="U187" s="113"/>
    </row>
    <row r="188" spans="1:21" ht="13.2">
      <c r="A188" s="11"/>
      <c r="B188" s="11"/>
      <c r="C188" s="11"/>
      <c r="D188" s="11"/>
      <c r="E188" s="11"/>
      <c r="F188" s="11"/>
      <c r="G188" s="11"/>
      <c r="H188" s="11"/>
      <c r="I188" s="11"/>
      <c r="J188" s="11"/>
      <c r="K188" s="11"/>
      <c r="L188" s="11"/>
      <c r="M188" s="11"/>
      <c r="N188" s="11"/>
      <c r="O188" s="11"/>
      <c r="P188" s="11"/>
      <c r="Q188" s="11"/>
      <c r="R188" s="11"/>
      <c r="S188" s="11"/>
      <c r="T188" s="11"/>
      <c r="U188" s="113"/>
    </row>
    <row r="189" spans="1:21" ht="13.2">
      <c r="A189" s="11"/>
      <c r="B189" s="11"/>
      <c r="C189" s="11"/>
      <c r="D189" s="11"/>
      <c r="E189" s="11"/>
      <c r="F189" s="11"/>
      <c r="G189" s="11"/>
      <c r="H189" s="11"/>
      <c r="I189" s="11"/>
      <c r="J189" s="11"/>
      <c r="K189" s="11"/>
      <c r="L189" s="11"/>
      <c r="M189" s="11"/>
      <c r="N189" s="11"/>
      <c r="O189" s="11"/>
      <c r="P189" s="11"/>
      <c r="Q189" s="11"/>
      <c r="R189" s="11"/>
      <c r="S189" s="11"/>
      <c r="T189" s="11"/>
      <c r="U189" s="113"/>
    </row>
    <row r="190" spans="1:21" ht="13.2">
      <c r="A190" s="11"/>
      <c r="B190" s="11"/>
      <c r="C190" s="11"/>
      <c r="D190" s="11"/>
      <c r="E190" s="11"/>
      <c r="F190" s="11"/>
      <c r="G190" s="11"/>
      <c r="H190" s="11"/>
      <c r="I190" s="11"/>
      <c r="J190" s="11"/>
      <c r="K190" s="11"/>
      <c r="L190" s="11"/>
      <c r="M190" s="11"/>
      <c r="N190" s="11"/>
      <c r="O190" s="11"/>
      <c r="P190" s="11"/>
      <c r="Q190" s="11"/>
      <c r="R190" s="11"/>
      <c r="S190" s="11"/>
      <c r="T190" s="11"/>
      <c r="U190" s="113"/>
    </row>
    <row r="191" spans="1:21" ht="13.2">
      <c r="A191" s="11"/>
      <c r="B191" s="11"/>
      <c r="C191" s="11"/>
      <c r="D191" s="11"/>
      <c r="E191" s="11"/>
      <c r="F191" s="11"/>
      <c r="G191" s="11"/>
      <c r="H191" s="11"/>
      <c r="I191" s="11"/>
      <c r="J191" s="11"/>
      <c r="K191" s="11"/>
      <c r="L191" s="11"/>
      <c r="M191" s="11"/>
      <c r="N191" s="11"/>
      <c r="O191" s="11"/>
      <c r="P191" s="11"/>
      <c r="Q191" s="11"/>
      <c r="R191" s="11"/>
      <c r="S191" s="11"/>
      <c r="T191" s="11"/>
      <c r="U191" s="113"/>
    </row>
    <row r="192" spans="1:21" ht="13.2">
      <c r="A192" s="11"/>
      <c r="B192" s="11"/>
      <c r="C192" s="11"/>
      <c r="D192" s="11"/>
      <c r="E192" s="11"/>
      <c r="F192" s="11"/>
      <c r="G192" s="11"/>
      <c r="H192" s="11"/>
      <c r="I192" s="11"/>
      <c r="J192" s="11"/>
      <c r="K192" s="11"/>
      <c r="L192" s="11"/>
      <c r="M192" s="11"/>
      <c r="N192" s="11"/>
      <c r="O192" s="11"/>
      <c r="P192" s="11"/>
      <c r="Q192" s="11"/>
      <c r="R192" s="11"/>
      <c r="S192" s="11"/>
      <c r="T192" s="11"/>
      <c r="U192" s="113"/>
    </row>
    <row r="193" spans="1:21" ht="13.2">
      <c r="A193" s="11"/>
      <c r="B193" s="11"/>
      <c r="C193" s="11"/>
      <c r="D193" s="11"/>
      <c r="E193" s="11"/>
      <c r="F193" s="11"/>
      <c r="G193" s="11"/>
      <c r="H193" s="11"/>
      <c r="I193" s="11"/>
      <c r="J193" s="11"/>
      <c r="K193" s="11"/>
      <c r="L193" s="11"/>
      <c r="M193" s="11"/>
      <c r="N193" s="11"/>
      <c r="O193" s="11"/>
      <c r="P193" s="11"/>
      <c r="Q193" s="11"/>
      <c r="R193" s="11"/>
      <c r="S193" s="11"/>
      <c r="T193" s="11"/>
      <c r="U193" s="113"/>
    </row>
    <row r="194" spans="1:21" ht="13.2">
      <c r="A194" s="11"/>
      <c r="B194" s="11"/>
      <c r="C194" s="11"/>
      <c r="D194" s="11"/>
      <c r="E194" s="11"/>
      <c r="F194" s="11"/>
      <c r="G194" s="11"/>
      <c r="H194" s="11"/>
      <c r="I194" s="11"/>
      <c r="J194" s="11"/>
      <c r="K194" s="11"/>
      <c r="L194" s="11"/>
      <c r="M194" s="11"/>
      <c r="N194" s="11"/>
      <c r="O194" s="11"/>
      <c r="P194" s="11"/>
      <c r="Q194" s="11"/>
      <c r="R194" s="11"/>
      <c r="S194" s="11"/>
      <c r="T194" s="11"/>
      <c r="U194" s="113"/>
    </row>
    <row r="195" spans="1:21" ht="13.2">
      <c r="A195" s="11"/>
      <c r="B195" s="11"/>
      <c r="C195" s="11"/>
      <c r="D195" s="11"/>
      <c r="E195" s="11"/>
      <c r="F195" s="11"/>
      <c r="G195" s="11"/>
      <c r="H195" s="11"/>
      <c r="I195" s="11"/>
      <c r="J195" s="11"/>
      <c r="K195" s="11"/>
      <c r="L195" s="11"/>
      <c r="M195" s="11"/>
      <c r="N195" s="11"/>
      <c r="O195" s="11"/>
      <c r="P195" s="11"/>
      <c r="Q195" s="11"/>
      <c r="R195" s="11"/>
      <c r="S195" s="11"/>
      <c r="T195" s="11"/>
      <c r="U195" s="113"/>
    </row>
    <row r="196" spans="1:21" ht="13.2">
      <c r="A196" s="11"/>
      <c r="B196" s="11"/>
      <c r="C196" s="11"/>
      <c r="D196" s="11"/>
      <c r="E196" s="11"/>
      <c r="F196" s="11"/>
      <c r="G196" s="11"/>
      <c r="H196" s="11"/>
      <c r="I196" s="11"/>
      <c r="J196" s="11"/>
      <c r="K196" s="11"/>
      <c r="L196" s="11"/>
      <c r="M196" s="11"/>
      <c r="N196" s="11"/>
      <c r="O196" s="11"/>
      <c r="P196" s="11"/>
      <c r="Q196" s="11"/>
      <c r="R196" s="11"/>
      <c r="S196" s="11"/>
      <c r="T196" s="11"/>
      <c r="U196" s="113"/>
    </row>
    <row r="197" spans="1:21" ht="13.2">
      <c r="A197" s="11"/>
      <c r="B197" s="11"/>
      <c r="C197" s="11"/>
      <c r="D197" s="11"/>
      <c r="E197" s="11"/>
      <c r="F197" s="11"/>
      <c r="G197" s="11"/>
      <c r="H197" s="11"/>
      <c r="I197" s="11"/>
      <c r="J197" s="11"/>
      <c r="K197" s="11"/>
      <c r="L197" s="11"/>
      <c r="M197" s="11"/>
      <c r="N197" s="11"/>
      <c r="O197" s="11"/>
      <c r="P197" s="11"/>
      <c r="Q197" s="11"/>
      <c r="R197" s="11"/>
      <c r="S197" s="11"/>
      <c r="T197" s="11"/>
      <c r="U197" s="113"/>
    </row>
    <row r="198" spans="1:21" ht="13.2">
      <c r="A198" s="11"/>
      <c r="B198" s="11"/>
      <c r="C198" s="11"/>
      <c r="D198" s="11"/>
      <c r="E198" s="11"/>
      <c r="F198" s="11"/>
      <c r="G198" s="11"/>
      <c r="H198" s="11"/>
      <c r="I198" s="11"/>
      <c r="J198" s="11"/>
      <c r="K198" s="11"/>
      <c r="L198" s="11"/>
      <c r="M198" s="11"/>
      <c r="N198" s="11"/>
      <c r="O198" s="11"/>
      <c r="P198" s="11"/>
      <c r="Q198" s="11"/>
      <c r="R198" s="11"/>
      <c r="S198" s="11"/>
      <c r="T198" s="11"/>
      <c r="U198" s="113"/>
    </row>
    <row r="199" spans="1:21" ht="13.2">
      <c r="A199" s="11"/>
      <c r="B199" s="11"/>
      <c r="C199" s="11"/>
      <c r="D199" s="11"/>
      <c r="E199" s="11"/>
      <c r="F199" s="11"/>
      <c r="G199" s="11"/>
      <c r="H199" s="11"/>
      <c r="I199" s="11"/>
      <c r="J199" s="11"/>
      <c r="K199" s="11"/>
      <c r="L199" s="11"/>
      <c r="M199" s="11"/>
      <c r="N199" s="11"/>
      <c r="O199" s="11"/>
      <c r="P199" s="11"/>
      <c r="Q199" s="11"/>
      <c r="R199" s="11"/>
      <c r="S199" s="11"/>
      <c r="T199" s="11"/>
      <c r="U199" s="113"/>
    </row>
    <row r="200" spans="1:21" ht="13.2">
      <c r="A200" s="11"/>
      <c r="B200" s="11"/>
      <c r="C200" s="11"/>
      <c r="D200" s="11"/>
      <c r="E200" s="11"/>
      <c r="F200" s="11"/>
      <c r="G200" s="11"/>
      <c r="H200" s="11"/>
      <c r="I200" s="11"/>
      <c r="J200" s="11"/>
      <c r="K200" s="11"/>
      <c r="L200" s="11"/>
      <c r="M200" s="11"/>
      <c r="N200" s="11"/>
      <c r="O200" s="11"/>
      <c r="P200" s="11"/>
      <c r="Q200" s="11"/>
      <c r="R200" s="11"/>
      <c r="S200" s="11"/>
      <c r="T200" s="11"/>
      <c r="U200" s="113"/>
    </row>
    <row r="201" spans="1:21" ht="13.2">
      <c r="A201" s="11"/>
      <c r="B201" s="11"/>
      <c r="C201" s="11"/>
      <c r="D201" s="11"/>
      <c r="E201" s="11"/>
      <c r="F201" s="11"/>
      <c r="G201" s="11"/>
      <c r="H201" s="11"/>
      <c r="I201" s="11"/>
      <c r="J201" s="11"/>
      <c r="K201" s="11"/>
      <c r="L201" s="11"/>
      <c r="M201" s="11"/>
      <c r="N201" s="11"/>
      <c r="O201" s="11"/>
      <c r="P201" s="11"/>
      <c r="Q201" s="11"/>
      <c r="R201" s="11"/>
      <c r="S201" s="11"/>
      <c r="T201" s="11"/>
      <c r="U201" s="113"/>
    </row>
    <row r="202" spans="1:21" ht="13.2">
      <c r="A202" s="11"/>
      <c r="B202" s="11"/>
      <c r="C202" s="11"/>
      <c r="D202" s="11"/>
      <c r="E202" s="11"/>
      <c r="F202" s="11"/>
      <c r="G202" s="11"/>
      <c r="H202" s="11"/>
      <c r="I202" s="11"/>
      <c r="J202" s="11"/>
      <c r="K202" s="11"/>
      <c r="L202" s="11"/>
      <c r="M202" s="11"/>
      <c r="N202" s="11"/>
      <c r="O202" s="11"/>
      <c r="P202" s="11"/>
      <c r="Q202" s="11"/>
      <c r="R202" s="11"/>
      <c r="S202" s="11"/>
      <c r="T202" s="11"/>
      <c r="U202" s="113"/>
    </row>
    <row r="203" spans="1:21" ht="13.2">
      <c r="A203" s="11"/>
      <c r="B203" s="11"/>
      <c r="C203" s="11"/>
      <c r="D203" s="11"/>
      <c r="E203" s="11"/>
      <c r="F203" s="11"/>
      <c r="G203" s="11"/>
      <c r="H203" s="11"/>
      <c r="I203" s="11"/>
      <c r="J203" s="11"/>
      <c r="K203" s="11"/>
      <c r="L203" s="11"/>
      <c r="M203" s="11"/>
      <c r="N203" s="11"/>
      <c r="O203" s="11"/>
      <c r="P203" s="11"/>
      <c r="Q203" s="11"/>
      <c r="R203" s="11"/>
      <c r="S203" s="11"/>
      <c r="T203" s="11"/>
      <c r="U203" s="113"/>
    </row>
    <row r="204" spans="1:21" ht="13.2">
      <c r="A204" s="11"/>
      <c r="B204" s="11"/>
      <c r="C204" s="11"/>
      <c r="D204" s="11"/>
      <c r="E204" s="11"/>
      <c r="F204" s="11"/>
      <c r="G204" s="11"/>
      <c r="H204" s="11"/>
      <c r="I204" s="11"/>
      <c r="J204" s="11"/>
      <c r="K204" s="11"/>
      <c r="L204" s="11"/>
      <c r="M204" s="11"/>
      <c r="N204" s="11"/>
      <c r="O204" s="11"/>
      <c r="P204" s="11"/>
      <c r="Q204" s="11"/>
      <c r="R204" s="11"/>
      <c r="S204" s="11"/>
      <c r="T204" s="11"/>
      <c r="U204" s="113"/>
    </row>
    <row r="205" spans="1:21" ht="13.2">
      <c r="A205" s="11"/>
      <c r="B205" s="11"/>
      <c r="C205" s="11"/>
      <c r="D205" s="11"/>
      <c r="E205" s="11"/>
      <c r="F205" s="11"/>
      <c r="G205" s="11"/>
      <c r="H205" s="11"/>
      <c r="I205" s="11"/>
      <c r="J205" s="11"/>
      <c r="K205" s="11"/>
      <c r="L205" s="11"/>
      <c r="M205" s="11"/>
      <c r="N205" s="11"/>
      <c r="O205" s="11"/>
      <c r="P205" s="11"/>
      <c r="Q205" s="11"/>
      <c r="R205" s="11"/>
      <c r="S205" s="11"/>
      <c r="T205" s="11"/>
      <c r="U205" s="113"/>
    </row>
    <row r="206" spans="1:21" ht="13.2">
      <c r="A206" s="11"/>
      <c r="B206" s="11"/>
      <c r="C206" s="11"/>
      <c r="D206" s="11"/>
      <c r="E206" s="11"/>
      <c r="F206" s="11"/>
      <c r="G206" s="11"/>
      <c r="H206" s="11"/>
      <c r="I206" s="11"/>
      <c r="J206" s="11"/>
      <c r="K206" s="11"/>
      <c r="L206" s="11"/>
      <c r="M206" s="11"/>
      <c r="N206" s="11"/>
      <c r="O206" s="11"/>
      <c r="P206" s="11"/>
      <c r="Q206" s="11"/>
      <c r="R206" s="11"/>
      <c r="S206" s="11"/>
      <c r="T206" s="11"/>
      <c r="U206" s="113"/>
    </row>
    <row r="207" spans="1:21" ht="13.2">
      <c r="A207" s="11"/>
      <c r="B207" s="11"/>
      <c r="C207" s="11"/>
      <c r="D207" s="11"/>
      <c r="E207" s="11"/>
      <c r="F207" s="11"/>
      <c r="G207" s="11"/>
      <c r="H207" s="11"/>
      <c r="I207" s="11"/>
      <c r="J207" s="11"/>
      <c r="K207" s="11"/>
      <c r="L207" s="11"/>
      <c r="M207" s="11"/>
      <c r="N207" s="11"/>
      <c r="O207" s="11"/>
      <c r="P207" s="11"/>
      <c r="Q207" s="11"/>
      <c r="R207" s="11"/>
      <c r="S207" s="11"/>
      <c r="T207" s="11"/>
      <c r="U207" s="113"/>
    </row>
    <row r="208" spans="1:21" ht="13.2">
      <c r="A208" s="11"/>
      <c r="B208" s="11"/>
      <c r="C208" s="11"/>
      <c r="D208" s="11"/>
      <c r="E208" s="11"/>
      <c r="F208" s="11"/>
      <c r="G208" s="11"/>
      <c r="H208" s="11"/>
      <c r="I208" s="11"/>
      <c r="J208" s="11"/>
      <c r="K208" s="11"/>
      <c r="L208" s="11"/>
      <c r="M208" s="11"/>
      <c r="N208" s="11"/>
      <c r="O208" s="11"/>
      <c r="P208" s="11"/>
      <c r="Q208" s="11"/>
      <c r="R208" s="11"/>
      <c r="S208" s="11"/>
      <c r="T208" s="11"/>
      <c r="U208" s="113"/>
    </row>
    <row r="209" spans="1:21" ht="13.2">
      <c r="A209" s="11"/>
      <c r="B209" s="11"/>
      <c r="C209" s="11"/>
      <c r="D209" s="11"/>
      <c r="E209" s="11"/>
      <c r="F209" s="11"/>
      <c r="G209" s="11"/>
      <c r="H209" s="11"/>
      <c r="I209" s="11"/>
      <c r="J209" s="11"/>
      <c r="K209" s="11"/>
      <c r="L209" s="11"/>
      <c r="M209" s="11"/>
      <c r="N209" s="11"/>
      <c r="O209" s="11"/>
      <c r="P209" s="11"/>
      <c r="Q209" s="11"/>
      <c r="R209" s="11"/>
      <c r="S209" s="11"/>
      <c r="T209" s="11"/>
      <c r="U209" s="113"/>
    </row>
    <row r="210" spans="1:21" ht="13.2">
      <c r="A210" s="11"/>
      <c r="B210" s="11"/>
      <c r="C210" s="11"/>
      <c r="D210" s="11"/>
      <c r="E210" s="11"/>
      <c r="F210" s="11"/>
      <c r="G210" s="11"/>
      <c r="H210" s="11"/>
      <c r="I210" s="11"/>
      <c r="J210" s="11"/>
      <c r="K210" s="11"/>
      <c r="L210" s="11"/>
      <c r="M210" s="11"/>
      <c r="N210" s="11"/>
      <c r="O210" s="11"/>
      <c r="P210" s="11"/>
      <c r="Q210" s="11"/>
      <c r="R210" s="11"/>
      <c r="S210" s="11"/>
      <c r="T210" s="11"/>
      <c r="U210" s="113"/>
    </row>
    <row r="211" spans="1:21" ht="13.2">
      <c r="A211" s="11"/>
      <c r="B211" s="11"/>
      <c r="C211" s="11"/>
      <c r="D211" s="11"/>
      <c r="E211" s="11"/>
      <c r="F211" s="11"/>
      <c r="G211" s="11"/>
      <c r="H211" s="11"/>
      <c r="I211" s="11"/>
      <c r="J211" s="11"/>
      <c r="K211" s="11"/>
      <c r="L211" s="11"/>
      <c r="M211" s="11"/>
      <c r="N211" s="11"/>
      <c r="O211" s="11"/>
      <c r="P211" s="11"/>
      <c r="Q211" s="11"/>
      <c r="R211" s="11"/>
      <c r="S211" s="11"/>
      <c r="T211" s="11"/>
      <c r="U211" s="113"/>
    </row>
    <row r="212" spans="1:21" ht="13.2">
      <c r="A212" s="11"/>
      <c r="B212" s="11"/>
      <c r="C212" s="11"/>
      <c r="D212" s="11"/>
      <c r="E212" s="11"/>
      <c r="F212" s="11"/>
      <c r="G212" s="11"/>
      <c r="H212" s="11"/>
      <c r="I212" s="11"/>
      <c r="J212" s="11"/>
      <c r="K212" s="11"/>
      <c r="L212" s="11"/>
      <c r="M212" s="11"/>
      <c r="N212" s="11"/>
      <c r="O212" s="11"/>
      <c r="P212" s="11"/>
      <c r="Q212" s="11"/>
      <c r="R212" s="11"/>
      <c r="S212" s="11"/>
      <c r="T212" s="11"/>
      <c r="U212" s="113"/>
    </row>
    <row r="213" spans="1:21" ht="13.2">
      <c r="A213" s="11"/>
      <c r="B213" s="11"/>
      <c r="C213" s="11"/>
      <c r="D213" s="11"/>
      <c r="E213" s="11"/>
      <c r="F213" s="11"/>
      <c r="G213" s="11"/>
      <c r="H213" s="11"/>
      <c r="I213" s="11"/>
      <c r="J213" s="11"/>
      <c r="K213" s="11"/>
      <c r="L213" s="11"/>
      <c r="M213" s="11"/>
      <c r="N213" s="11"/>
      <c r="O213" s="11"/>
      <c r="P213" s="11"/>
      <c r="Q213" s="11"/>
      <c r="R213" s="11"/>
      <c r="S213" s="11"/>
      <c r="T213" s="11"/>
      <c r="U213" s="113"/>
    </row>
    <row r="214" spans="1:21" ht="13.2">
      <c r="A214" s="11"/>
      <c r="B214" s="11"/>
      <c r="C214" s="11"/>
      <c r="D214" s="11"/>
      <c r="E214" s="11"/>
      <c r="F214" s="11"/>
      <c r="G214" s="11"/>
      <c r="H214" s="11"/>
      <c r="I214" s="11"/>
      <c r="J214" s="11"/>
      <c r="K214" s="11"/>
      <c r="L214" s="11"/>
      <c r="M214" s="11"/>
      <c r="N214" s="11"/>
      <c r="O214" s="11"/>
      <c r="P214" s="11"/>
      <c r="Q214" s="11"/>
      <c r="R214" s="11"/>
      <c r="S214" s="11"/>
      <c r="T214" s="11"/>
      <c r="U214" s="113"/>
    </row>
    <row r="215" spans="1:21" ht="13.2">
      <c r="A215" s="11"/>
      <c r="B215" s="11"/>
      <c r="C215" s="11"/>
      <c r="D215" s="11"/>
      <c r="E215" s="11"/>
      <c r="F215" s="11"/>
      <c r="G215" s="11"/>
      <c r="H215" s="11"/>
      <c r="I215" s="11"/>
      <c r="J215" s="11"/>
      <c r="K215" s="11"/>
      <c r="L215" s="11"/>
      <c r="M215" s="11"/>
      <c r="N215" s="11"/>
      <c r="O215" s="11"/>
      <c r="P215" s="11"/>
      <c r="Q215" s="11"/>
      <c r="R215" s="11"/>
      <c r="S215" s="11"/>
      <c r="T215" s="11"/>
      <c r="U215" s="113"/>
    </row>
    <row r="216" spans="1:21" ht="13.2">
      <c r="A216" s="11"/>
      <c r="B216" s="11"/>
      <c r="C216" s="11"/>
      <c r="D216" s="11"/>
      <c r="E216" s="11"/>
      <c r="F216" s="11"/>
      <c r="G216" s="11"/>
      <c r="H216" s="11"/>
      <c r="I216" s="11"/>
      <c r="J216" s="11"/>
      <c r="K216" s="11"/>
      <c r="L216" s="11"/>
      <c r="M216" s="11"/>
      <c r="N216" s="11"/>
      <c r="O216" s="11"/>
      <c r="P216" s="11"/>
      <c r="Q216" s="11"/>
      <c r="R216" s="11"/>
      <c r="S216" s="11"/>
      <c r="T216" s="11"/>
      <c r="U216" s="113"/>
    </row>
    <row r="217" spans="1:21" ht="13.2">
      <c r="A217" s="11"/>
      <c r="B217" s="11"/>
      <c r="C217" s="11"/>
      <c r="D217" s="11"/>
      <c r="E217" s="11"/>
      <c r="F217" s="11"/>
      <c r="G217" s="11"/>
      <c r="H217" s="11"/>
      <c r="I217" s="11"/>
      <c r="J217" s="11"/>
      <c r="K217" s="11"/>
      <c r="L217" s="11"/>
      <c r="M217" s="11"/>
      <c r="N217" s="11"/>
      <c r="O217" s="11"/>
      <c r="P217" s="11"/>
      <c r="Q217" s="11"/>
      <c r="R217" s="11"/>
      <c r="S217" s="11"/>
      <c r="T217" s="11"/>
      <c r="U217" s="113"/>
    </row>
    <row r="218" spans="1:21" ht="13.2">
      <c r="A218" s="11"/>
      <c r="B218" s="11"/>
      <c r="C218" s="11"/>
      <c r="D218" s="11"/>
      <c r="E218" s="11"/>
      <c r="F218" s="11"/>
      <c r="G218" s="11"/>
      <c r="H218" s="11"/>
      <c r="I218" s="11"/>
      <c r="J218" s="11"/>
      <c r="K218" s="11"/>
      <c r="L218" s="11"/>
      <c r="M218" s="11"/>
      <c r="N218" s="11"/>
      <c r="O218" s="11"/>
      <c r="P218" s="11"/>
      <c r="Q218" s="11"/>
      <c r="R218" s="11"/>
      <c r="S218" s="11"/>
      <c r="T218" s="11"/>
      <c r="U218" s="113"/>
    </row>
    <row r="219" spans="1:21" ht="13.2">
      <c r="A219" s="11"/>
      <c r="B219" s="11"/>
      <c r="C219" s="11"/>
      <c r="D219" s="11"/>
      <c r="E219" s="11"/>
      <c r="F219" s="11"/>
      <c r="G219" s="11"/>
      <c r="H219" s="11"/>
      <c r="I219" s="11"/>
      <c r="J219" s="11"/>
      <c r="K219" s="11"/>
      <c r="L219" s="11"/>
      <c r="M219" s="11"/>
      <c r="N219" s="11"/>
      <c r="O219" s="11"/>
      <c r="P219" s="11"/>
      <c r="Q219" s="11"/>
      <c r="R219" s="11"/>
      <c r="S219" s="11"/>
      <c r="T219" s="11"/>
      <c r="U219" s="113"/>
    </row>
    <row r="220" spans="1:21" ht="13.2">
      <c r="A220" s="11"/>
      <c r="B220" s="11"/>
      <c r="C220" s="11"/>
      <c r="D220" s="11"/>
      <c r="E220" s="11"/>
      <c r="F220" s="11"/>
      <c r="G220" s="11"/>
      <c r="H220" s="11"/>
      <c r="I220" s="11"/>
      <c r="J220" s="11"/>
      <c r="K220" s="11"/>
      <c r="L220" s="11"/>
      <c r="M220" s="11"/>
      <c r="N220" s="11"/>
      <c r="O220" s="11"/>
      <c r="P220" s="11"/>
      <c r="Q220" s="11"/>
      <c r="R220" s="11"/>
      <c r="S220" s="11"/>
      <c r="T220" s="11"/>
      <c r="U220" s="113"/>
    </row>
    <row r="221" spans="1:21" ht="13.2">
      <c r="A221" s="11"/>
      <c r="B221" s="11"/>
      <c r="C221" s="11"/>
      <c r="D221" s="11"/>
      <c r="E221" s="11"/>
      <c r="F221" s="11"/>
      <c r="G221" s="11"/>
      <c r="H221" s="11"/>
      <c r="I221" s="11"/>
      <c r="J221" s="11"/>
      <c r="K221" s="11"/>
      <c r="L221" s="11"/>
      <c r="M221" s="11"/>
      <c r="N221" s="11"/>
      <c r="O221" s="11"/>
      <c r="P221" s="11"/>
      <c r="Q221" s="11"/>
      <c r="R221" s="11"/>
      <c r="S221" s="11"/>
      <c r="T221" s="11"/>
      <c r="U221" s="113"/>
    </row>
    <row r="222" spans="1:21" ht="13.2">
      <c r="A222" s="11"/>
      <c r="B222" s="11"/>
      <c r="C222" s="11"/>
      <c r="D222" s="11"/>
      <c r="E222" s="11"/>
      <c r="F222" s="11"/>
      <c r="G222" s="11"/>
      <c r="H222" s="11"/>
      <c r="I222" s="11"/>
      <c r="J222" s="11"/>
      <c r="K222" s="11"/>
      <c r="L222" s="11"/>
      <c r="M222" s="11"/>
      <c r="N222" s="11"/>
      <c r="O222" s="11"/>
      <c r="P222" s="11"/>
      <c r="Q222" s="11"/>
      <c r="R222" s="11"/>
      <c r="S222" s="11"/>
      <c r="T222" s="11"/>
      <c r="U222" s="113"/>
    </row>
    <row r="223" spans="1:21" ht="13.2">
      <c r="A223" s="11"/>
      <c r="B223" s="11"/>
      <c r="C223" s="11"/>
      <c r="D223" s="11"/>
      <c r="E223" s="11"/>
      <c r="F223" s="11"/>
      <c r="G223" s="11"/>
      <c r="H223" s="11"/>
      <c r="I223" s="11"/>
      <c r="J223" s="11"/>
      <c r="K223" s="11"/>
      <c r="L223" s="11"/>
      <c r="M223" s="11"/>
      <c r="N223" s="11"/>
      <c r="O223" s="11"/>
      <c r="P223" s="11"/>
      <c r="Q223" s="11"/>
      <c r="R223" s="11"/>
      <c r="S223" s="11"/>
      <c r="T223" s="11"/>
      <c r="U223" s="113"/>
    </row>
    <row r="224" spans="1:21" ht="13.2">
      <c r="A224" s="11"/>
      <c r="B224" s="11"/>
      <c r="C224" s="11"/>
      <c r="D224" s="11"/>
      <c r="E224" s="11"/>
      <c r="F224" s="11"/>
      <c r="G224" s="11"/>
      <c r="H224" s="11"/>
      <c r="I224" s="11"/>
      <c r="J224" s="11"/>
      <c r="K224" s="11"/>
      <c r="L224" s="11"/>
      <c r="M224" s="11"/>
      <c r="N224" s="11"/>
      <c r="O224" s="11"/>
      <c r="P224" s="11"/>
      <c r="Q224" s="11"/>
      <c r="R224" s="11"/>
      <c r="S224" s="11"/>
      <c r="T224" s="11"/>
      <c r="U224" s="113"/>
    </row>
    <row r="225" spans="1:21" ht="13.2">
      <c r="A225" s="11"/>
      <c r="B225" s="11"/>
      <c r="C225" s="11"/>
      <c r="D225" s="11"/>
      <c r="E225" s="11"/>
      <c r="F225" s="11"/>
      <c r="G225" s="11"/>
      <c r="H225" s="11"/>
      <c r="I225" s="11"/>
      <c r="J225" s="11"/>
      <c r="K225" s="11"/>
      <c r="L225" s="11"/>
      <c r="M225" s="11"/>
      <c r="N225" s="11"/>
      <c r="O225" s="11"/>
      <c r="P225" s="11"/>
      <c r="Q225" s="11"/>
      <c r="R225" s="11"/>
      <c r="S225" s="11"/>
      <c r="T225" s="11"/>
      <c r="U225" s="113"/>
    </row>
    <row r="226" spans="1:21" ht="13.2">
      <c r="A226" s="11"/>
      <c r="B226" s="11"/>
      <c r="C226" s="11"/>
      <c r="D226" s="11"/>
      <c r="E226" s="11"/>
      <c r="F226" s="11"/>
      <c r="G226" s="11"/>
      <c r="H226" s="11"/>
      <c r="I226" s="11"/>
      <c r="J226" s="11"/>
      <c r="K226" s="11"/>
      <c r="L226" s="11"/>
      <c r="M226" s="11"/>
      <c r="N226" s="11"/>
      <c r="O226" s="11"/>
      <c r="P226" s="11"/>
      <c r="Q226" s="11"/>
      <c r="R226" s="11"/>
      <c r="S226" s="11"/>
      <c r="T226" s="11"/>
      <c r="U226" s="113"/>
    </row>
    <row r="227" spans="1:21" ht="13.2">
      <c r="A227" s="11"/>
      <c r="B227" s="11"/>
      <c r="C227" s="11"/>
      <c r="D227" s="11"/>
      <c r="E227" s="11"/>
      <c r="F227" s="11"/>
      <c r="G227" s="11"/>
      <c r="H227" s="11"/>
      <c r="I227" s="11"/>
      <c r="J227" s="11"/>
      <c r="K227" s="11"/>
      <c r="L227" s="11"/>
      <c r="M227" s="11"/>
      <c r="N227" s="11"/>
      <c r="O227" s="11"/>
      <c r="P227" s="11"/>
      <c r="Q227" s="11"/>
      <c r="R227" s="11"/>
      <c r="S227" s="11"/>
      <c r="T227" s="11"/>
      <c r="U227" s="113"/>
    </row>
    <row r="228" spans="1:21" ht="13.2">
      <c r="A228" s="11"/>
      <c r="B228" s="11"/>
      <c r="C228" s="11"/>
      <c r="D228" s="11"/>
      <c r="E228" s="11"/>
      <c r="F228" s="11"/>
      <c r="G228" s="11"/>
      <c r="H228" s="11"/>
      <c r="I228" s="11"/>
      <c r="J228" s="11"/>
      <c r="K228" s="11"/>
      <c r="L228" s="11"/>
      <c r="M228" s="11"/>
      <c r="N228" s="11"/>
      <c r="O228" s="11"/>
      <c r="P228" s="11"/>
      <c r="Q228" s="11"/>
      <c r="R228" s="11"/>
      <c r="S228" s="11"/>
      <c r="T228" s="11"/>
      <c r="U228" s="113"/>
    </row>
    <row r="229" spans="1:21" ht="13.2">
      <c r="A229" s="11"/>
      <c r="B229" s="11"/>
      <c r="C229" s="11"/>
      <c r="D229" s="11"/>
      <c r="E229" s="11"/>
      <c r="F229" s="11"/>
      <c r="G229" s="11"/>
      <c r="H229" s="11"/>
      <c r="I229" s="11"/>
      <c r="J229" s="11"/>
      <c r="K229" s="11"/>
      <c r="L229" s="11"/>
      <c r="M229" s="11"/>
      <c r="N229" s="11"/>
      <c r="O229" s="11"/>
      <c r="P229" s="11"/>
      <c r="Q229" s="11"/>
      <c r="R229" s="11"/>
      <c r="S229" s="11"/>
      <c r="T229" s="11"/>
      <c r="U229" s="113"/>
    </row>
    <row r="230" spans="1:21" ht="13.2">
      <c r="A230" s="11"/>
      <c r="B230" s="11"/>
      <c r="C230" s="11"/>
      <c r="D230" s="11"/>
      <c r="E230" s="11"/>
      <c r="F230" s="11"/>
      <c r="G230" s="11"/>
      <c r="H230" s="11"/>
      <c r="I230" s="11"/>
      <c r="J230" s="11"/>
      <c r="K230" s="11"/>
      <c r="L230" s="11"/>
      <c r="M230" s="11"/>
      <c r="N230" s="11"/>
      <c r="O230" s="11"/>
      <c r="P230" s="11"/>
      <c r="Q230" s="11"/>
      <c r="R230" s="11"/>
      <c r="S230" s="11"/>
      <c r="T230" s="11"/>
      <c r="U230" s="113"/>
    </row>
    <row r="231" spans="1:21" ht="13.2">
      <c r="A231" s="11"/>
      <c r="B231" s="11"/>
      <c r="C231" s="11"/>
      <c r="D231" s="11"/>
      <c r="E231" s="11"/>
      <c r="F231" s="11"/>
      <c r="G231" s="11"/>
      <c r="H231" s="11"/>
      <c r="I231" s="11"/>
      <c r="J231" s="11"/>
      <c r="K231" s="11"/>
      <c r="L231" s="11"/>
      <c r="M231" s="11"/>
      <c r="N231" s="11"/>
      <c r="O231" s="11"/>
      <c r="P231" s="11"/>
      <c r="Q231" s="11"/>
      <c r="R231" s="11"/>
      <c r="S231" s="11"/>
      <c r="T231" s="11"/>
      <c r="U231" s="113"/>
    </row>
    <row r="232" spans="1:21" ht="13.2">
      <c r="A232" s="11"/>
      <c r="B232" s="11"/>
      <c r="C232" s="11"/>
      <c r="D232" s="11"/>
      <c r="E232" s="11"/>
      <c r="F232" s="11"/>
      <c r="G232" s="11"/>
      <c r="H232" s="11"/>
      <c r="I232" s="11"/>
      <c r="J232" s="11"/>
      <c r="K232" s="11"/>
      <c r="L232" s="11"/>
      <c r="M232" s="11"/>
      <c r="N232" s="11"/>
      <c r="O232" s="11"/>
      <c r="P232" s="11"/>
      <c r="Q232" s="11"/>
      <c r="R232" s="11"/>
      <c r="S232" s="11"/>
      <c r="T232" s="11"/>
      <c r="U232" s="113"/>
    </row>
    <row r="233" spans="1:21" ht="13.2">
      <c r="A233" s="11"/>
      <c r="B233" s="11"/>
      <c r="C233" s="11"/>
      <c r="D233" s="11"/>
      <c r="E233" s="11"/>
      <c r="F233" s="11"/>
      <c r="G233" s="11"/>
      <c r="H233" s="11"/>
      <c r="I233" s="11"/>
      <c r="J233" s="11"/>
      <c r="K233" s="11"/>
      <c r="L233" s="11"/>
      <c r="M233" s="11"/>
      <c r="N233" s="11"/>
      <c r="O233" s="11"/>
      <c r="P233" s="11"/>
      <c r="Q233" s="11"/>
      <c r="R233" s="11"/>
      <c r="S233" s="11"/>
      <c r="T233" s="11"/>
      <c r="U233" s="113"/>
    </row>
    <row r="234" spans="1:21" ht="13.2">
      <c r="A234" s="11"/>
      <c r="B234" s="11"/>
      <c r="C234" s="11"/>
      <c r="D234" s="11"/>
      <c r="E234" s="11"/>
      <c r="F234" s="11"/>
      <c r="G234" s="11"/>
      <c r="H234" s="11"/>
      <c r="I234" s="11"/>
      <c r="J234" s="11"/>
      <c r="K234" s="11"/>
      <c r="L234" s="11"/>
      <c r="M234" s="11"/>
      <c r="N234" s="11"/>
      <c r="O234" s="11"/>
      <c r="P234" s="11"/>
      <c r="Q234" s="11"/>
      <c r="R234" s="11"/>
      <c r="S234" s="11"/>
      <c r="T234" s="11"/>
      <c r="U234" s="113"/>
    </row>
    <row r="235" spans="1:21" ht="13.2">
      <c r="A235" s="11"/>
      <c r="B235" s="11"/>
      <c r="C235" s="11"/>
      <c r="D235" s="11"/>
      <c r="E235" s="11"/>
      <c r="F235" s="11"/>
      <c r="G235" s="11"/>
      <c r="H235" s="11"/>
      <c r="I235" s="11"/>
      <c r="J235" s="11"/>
      <c r="K235" s="11"/>
      <c r="L235" s="11"/>
      <c r="M235" s="11"/>
      <c r="N235" s="11"/>
      <c r="O235" s="11"/>
      <c r="P235" s="11"/>
      <c r="Q235" s="11"/>
      <c r="R235" s="11"/>
      <c r="S235" s="11"/>
      <c r="T235" s="11"/>
      <c r="U235" s="113"/>
    </row>
    <row r="236" spans="1:21" ht="13.2">
      <c r="A236" s="11"/>
      <c r="B236" s="11"/>
      <c r="C236" s="11"/>
      <c r="D236" s="11"/>
      <c r="E236" s="11"/>
      <c r="F236" s="11"/>
      <c r="G236" s="11"/>
      <c r="H236" s="11"/>
      <c r="I236" s="11"/>
      <c r="J236" s="11"/>
      <c r="K236" s="11"/>
      <c r="L236" s="11"/>
      <c r="M236" s="11"/>
      <c r="N236" s="11"/>
      <c r="O236" s="11"/>
      <c r="P236" s="11"/>
      <c r="Q236" s="11"/>
      <c r="R236" s="11"/>
      <c r="S236" s="11"/>
      <c r="T236" s="11"/>
      <c r="U236" s="113"/>
    </row>
    <row r="237" spans="1:21" ht="13.2">
      <c r="A237" s="11"/>
      <c r="B237" s="11"/>
      <c r="C237" s="11"/>
      <c r="D237" s="11"/>
      <c r="E237" s="11"/>
      <c r="F237" s="11"/>
      <c r="G237" s="11"/>
      <c r="H237" s="11"/>
      <c r="I237" s="11"/>
      <c r="J237" s="11"/>
      <c r="K237" s="11"/>
      <c r="L237" s="11"/>
      <c r="M237" s="11"/>
      <c r="N237" s="11"/>
      <c r="O237" s="11"/>
      <c r="P237" s="11"/>
      <c r="Q237" s="11"/>
      <c r="R237" s="11"/>
      <c r="S237" s="11"/>
      <c r="T237" s="11"/>
      <c r="U237" s="113"/>
    </row>
    <row r="238" spans="1:21" ht="13.2">
      <c r="A238" s="11"/>
      <c r="B238" s="11"/>
      <c r="C238" s="11"/>
      <c r="D238" s="11"/>
      <c r="E238" s="11"/>
      <c r="F238" s="11"/>
      <c r="G238" s="11"/>
      <c r="H238" s="11"/>
      <c r="I238" s="11"/>
      <c r="J238" s="11"/>
      <c r="K238" s="11"/>
      <c r="L238" s="11"/>
      <c r="M238" s="11"/>
      <c r="N238" s="11"/>
      <c r="O238" s="11"/>
      <c r="P238" s="11"/>
      <c r="Q238" s="11"/>
      <c r="R238" s="11"/>
      <c r="S238" s="11"/>
      <c r="T238" s="11"/>
      <c r="U238" s="113"/>
    </row>
    <row r="239" spans="1:21" ht="13.2">
      <c r="A239" s="11"/>
      <c r="B239" s="11"/>
      <c r="C239" s="11"/>
      <c r="D239" s="11"/>
      <c r="E239" s="11"/>
      <c r="F239" s="11"/>
      <c r="G239" s="11"/>
      <c r="H239" s="11"/>
      <c r="I239" s="11"/>
      <c r="J239" s="11"/>
      <c r="K239" s="11"/>
      <c r="L239" s="11"/>
      <c r="M239" s="11"/>
      <c r="N239" s="11"/>
      <c r="O239" s="11"/>
      <c r="P239" s="11"/>
      <c r="Q239" s="11"/>
      <c r="R239" s="11"/>
      <c r="S239" s="11"/>
      <c r="T239" s="11"/>
      <c r="U239" s="113"/>
    </row>
    <row r="240" spans="1:21" ht="13.2">
      <c r="A240" s="11"/>
      <c r="B240" s="11"/>
      <c r="C240" s="11"/>
      <c r="D240" s="11"/>
      <c r="E240" s="11"/>
      <c r="F240" s="11"/>
      <c r="G240" s="11"/>
      <c r="H240" s="11"/>
      <c r="I240" s="11"/>
      <c r="J240" s="11"/>
      <c r="K240" s="11"/>
      <c r="L240" s="11"/>
      <c r="M240" s="11"/>
      <c r="N240" s="11"/>
      <c r="O240" s="11"/>
      <c r="P240" s="11"/>
      <c r="Q240" s="11"/>
      <c r="R240" s="11"/>
      <c r="S240" s="11"/>
      <c r="T240" s="11"/>
      <c r="U240" s="113"/>
    </row>
    <row r="241" spans="1:21" ht="13.2">
      <c r="A241" s="11"/>
      <c r="B241" s="11"/>
      <c r="C241" s="11"/>
      <c r="D241" s="11"/>
      <c r="E241" s="11"/>
      <c r="F241" s="11"/>
      <c r="G241" s="11"/>
      <c r="H241" s="11"/>
      <c r="I241" s="11"/>
      <c r="J241" s="11"/>
      <c r="K241" s="11"/>
      <c r="L241" s="11"/>
      <c r="M241" s="11"/>
      <c r="N241" s="11"/>
      <c r="O241" s="11"/>
      <c r="P241" s="11"/>
      <c r="Q241" s="11"/>
      <c r="R241" s="11"/>
      <c r="S241" s="11"/>
      <c r="T241" s="11"/>
      <c r="U241" s="113"/>
    </row>
    <row r="242" spans="1:21" ht="13.2">
      <c r="A242" s="11"/>
      <c r="B242" s="11"/>
      <c r="C242" s="11"/>
      <c r="D242" s="11"/>
      <c r="E242" s="11"/>
      <c r="F242" s="11"/>
      <c r="G242" s="11"/>
      <c r="H242" s="11"/>
      <c r="I242" s="11"/>
      <c r="J242" s="11"/>
      <c r="K242" s="11"/>
      <c r="L242" s="11"/>
      <c r="M242" s="11"/>
      <c r="N242" s="11"/>
      <c r="O242" s="11"/>
      <c r="P242" s="11"/>
      <c r="Q242" s="11"/>
      <c r="R242" s="11"/>
      <c r="S242" s="11"/>
      <c r="T242" s="11"/>
      <c r="U242" s="113"/>
    </row>
    <row r="243" spans="1:21" ht="13.2">
      <c r="A243" s="11"/>
      <c r="B243" s="11"/>
      <c r="C243" s="11"/>
      <c r="D243" s="11"/>
      <c r="E243" s="11"/>
      <c r="F243" s="11"/>
      <c r="G243" s="11"/>
      <c r="H243" s="11"/>
      <c r="I243" s="11"/>
      <c r="J243" s="11"/>
      <c r="K243" s="11"/>
      <c r="L243" s="11"/>
      <c r="M243" s="11"/>
      <c r="N243" s="11"/>
      <c r="O243" s="11"/>
      <c r="P243" s="11"/>
      <c r="Q243" s="11"/>
      <c r="R243" s="11"/>
      <c r="S243" s="11"/>
      <c r="T243" s="11"/>
      <c r="U243" s="113"/>
    </row>
    <row r="244" spans="1:21" ht="13.2">
      <c r="A244" s="11"/>
      <c r="B244" s="11"/>
      <c r="C244" s="11"/>
      <c r="D244" s="11"/>
      <c r="E244" s="11"/>
      <c r="F244" s="11"/>
      <c r="G244" s="11"/>
      <c r="H244" s="11"/>
      <c r="I244" s="11"/>
      <c r="J244" s="11"/>
      <c r="K244" s="11"/>
      <c r="L244" s="11"/>
      <c r="M244" s="11"/>
      <c r="N244" s="11"/>
      <c r="O244" s="11"/>
      <c r="P244" s="11"/>
      <c r="Q244" s="11"/>
      <c r="R244" s="11"/>
      <c r="S244" s="11"/>
      <c r="T244" s="11"/>
      <c r="U244" s="113"/>
    </row>
    <row r="245" spans="1:21" ht="13.2">
      <c r="A245" s="11"/>
      <c r="B245" s="11"/>
      <c r="C245" s="11"/>
      <c r="D245" s="11"/>
      <c r="E245" s="11"/>
      <c r="F245" s="11"/>
      <c r="G245" s="11"/>
      <c r="H245" s="11"/>
      <c r="I245" s="11"/>
      <c r="J245" s="11"/>
      <c r="K245" s="11"/>
      <c r="L245" s="11"/>
      <c r="M245" s="11"/>
      <c r="N245" s="11"/>
      <c r="O245" s="11"/>
      <c r="P245" s="11"/>
      <c r="Q245" s="11"/>
      <c r="R245" s="11"/>
      <c r="S245" s="11"/>
      <c r="T245" s="11"/>
      <c r="U245" s="113"/>
    </row>
    <row r="246" spans="1:21" ht="13.2">
      <c r="A246" s="11"/>
      <c r="B246" s="11"/>
      <c r="C246" s="11"/>
      <c r="D246" s="11"/>
      <c r="E246" s="11"/>
      <c r="F246" s="11"/>
      <c r="G246" s="11"/>
      <c r="H246" s="11"/>
      <c r="I246" s="11"/>
      <c r="J246" s="11"/>
      <c r="K246" s="11"/>
      <c r="L246" s="11"/>
      <c r="M246" s="11"/>
      <c r="N246" s="11"/>
      <c r="O246" s="11"/>
      <c r="P246" s="11"/>
      <c r="Q246" s="11"/>
      <c r="R246" s="11"/>
      <c r="S246" s="11"/>
      <c r="T246" s="11"/>
      <c r="U246" s="113"/>
    </row>
    <row r="247" spans="1:21" ht="13.2">
      <c r="A247" s="11"/>
      <c r="B247" s="11"/>
      <c r="C247" s="11"/>
      <c r="D247" s="11"/>
      <c r="E247" s="11"/>
      <c r="F247" s="11"/>
      <c r="G247" s="11"/>
      <c r="H247" s="11"/>
      <c r="I247" s="11"/>
      <c r="J247" s="11"/>
      <c r="K247" s="11"/>
      <c r="L247" s="11"/>
      <c r="M247" s="11"/>
      <c r="N247" s="11"/>
      <c r="O247" s="11"/>
      <c r="P247" s="11"/>
      <c r="Q247" s="11"/>
      <c r="R247" s="11"/>
      <c r="S247" s="11"/>
      <c r="T247" s="11"/>
      <c r="U247" s="113"/>
    </row>
    <row r="248" spans="1:21" ht="13.2">
      <c r="A248" s="11"/>
      <c r="B248" s="11"/>
      <c r="C248" s="11"/>
      <c r="D248" s="11"/>
      <c r="E248" s="11"/>
      <c r="F248" s="11"/>
      <c r="G248" s="11"/>
      <c r="H248" s="11"/>
      <c r="I248" s="11"/>
      <c r="J248" s="11"/>
      <c r="K248" s="11"/>
      <c r="L248" s="11"/>
      <c r="M248" s="11"/>
      <c r="N248" s="11"/>
      <c r="O248" s="11"/>
      <c r="P248" s="11"/>
      <c r="Q248" s="11"/>
      <c r="R248" s="11"/>
      <c r="S248" s="11"/>
      <c r="T248" s="11"/>
      <c r="U248" s="113"/>
    </row>
    <row r="249" spans="1:21" ht="13.2">
      <c r="A249" s="11"/>
      <c r="B249" s="11"/>
      <c r="C249" s="11"/>
      <c r="D249" s="11"/>
      <c r="E249" s="11"/>
      <c r="F249" s="11"/>
      <c r="G249" s="11"/>
      <c r="H249" s="11"/>
      <c r="I249" s="11"/>
      <c r="J249" s="11"/>
      <c r="K249" s="11"/>
      <c r="L249" s="11"/>
      <c r="M249" s="11"/>
      <c r="N249" s="11"/>
      <c r="O249" s="11"/>
      <c r="P249" s="11"/>
      <c r="Q249" s="11"/>
      <c r="R249" s="11"/>
      <c r="S249" s="11"/>
      <c r="T249" s="11"/>
      <c r="U249" s="113"/>
    </row>
    <row r="250" spans="1:21" ht="13.2">
      <c r="A250" s="11"/>
      <c r="B250" s="11"/>
      <c r="C250" s="11"/>
      <c r="D250" s="11"/>
      <c r="E250" s="11"/>
      <c r="F250" s="11"/>
      <c r="G250" s="11"/>
      <c r="H250" s="11"/>
      <c r="I250" s="11"/>
      <c r="J250" s="11"/>
      <c r="K250" s="11"/>
      <c r="L250" s="11"/>
      <c r="M250" s="11"/>
      <c r="N250" s="11"/>
      <c r="O250" s="11"/>
      <c r="P250" s="11"/>
      <c r="Q250" s="11"/>
      <c r="R250" s="11"/>
      <c r="S250" s="11"/>
      <c r="T250" s="11"/>
      <c r="U250" s="113"/>
    </row>
    <row r="251" spans="1:21" ht="13.2">
      <c r="A251" s="11"/>
      <c r="B251" s="11"/>
      <c r="C251" s="11"/>
      <c r="D251" s="11"/>
      <c r="E251" s="11"/>
      <c r="F251" s="11"/>
      <c r="G251" s="11"/>
      <c r="H251" s="11"/>
      <c r="I251" s="11"/>
      <c r="J251" s="11"/>
      <c r="K251" s="11"/>
      <c r="L251" s="11"/>
      <c r="M251" s="11"/>
      <c r="N251" s="11"/>
      <c r="O251" s="11"/>
      <c r="P251" s="11"/>
      <c r="Q251" s="11"/>
      <c r="R251" s="11"/>
      <c r="S251" s="11"/>
      <c r="T251" s="11"/>
      <c r="U251" s="113"/>
    </row>
    <row r="252" spans="1:21" ht="13.2">
      <c r="A252" s="11"/>
      <c r="B252" s="11"/>
      <c r="C252" s="11"/>
      <c r="D252" s="11"/>
      <c r="E252" s="11"/>
      <c r="F252" s="11"/>
      <c r="G252" s="11"/>
      <c r="H252" s="11"/>
      <c r="I252" s="11"/>
      <c r="J252" s="11"/>
      <c r="K252" s="11"/>
      <c r="L252" s="11"/>
      <c r="M252" s="11"/>
      <c r="N252" s="11"/>
      <c r="O252" s="11"/>
      <c r="P252" s="11"/>
      <c r="Q252" s="11"/>
      <c r="R252" s="11"/>
      <c r="S252" s="11"/>
      <c r="T252" s="11"/>
      <c r="U252" s="113"/>
    </row>
    <row r="253" spans="1:21" ht="13.2">
      <c r="A253" s="11"/>
      <c r="B253" s="11"/>
      <c r="C253" s="11"/>
      <c r="D253" s="11"/>
      <c r="E253" s="11"/>
      <c r="F253" s="11"/>
      <c r="G253" s="11"/>
      <c r="H253" s="11"/>
      <c r="I253" s="11"/>
      <c r="J253" s="11"/>
      <c r="K253" s="11"/>
      <c r="L253" s="11"/>
      <c r="M253" s="11"/>
      <c r="N253" s="11"/>
      <c r="O253" s="11"/>
      <c r="P253" s="11"/>
      <c r="Q253" s="11"/>
      <c r="R253" s="11"/>
      <c r="S253" s="11"/>
      <c r="T253" s="11"/>
      <c r="U253" s="113"/>
    </row>
    <row r="254" spans="1:21" ht="13.2">
      <c r="A254" s="11"/>
      <c r="B254" s="11"/>
      <c r="C254" s="11"/>
      <c r="D254" s="11"/>
      <c r="E254" s="11"/>
      <c r="F254" s="11"/>
      <c r="G254" s="11"/>
      <c r="H254" s="11"/>
      <c r="I254" s="11"/>
      <c r="J254" s="11"/>
      <c r="K254" s="11"/>
      <c r="L254" s="11"/>
      <c r="M254" s="11"/>
      <c r="N254" s="11"/>
      <c r="O254" s="11"/>
      <c r="P254" s="11"/>
      <c r="Q254" s="11"/>
      <c r="R254" s="11"/>
      <c r="S254" s="11"/>
      <c r="T254" s="11"/>
      <c r="U254" s="113"/>
    </row>
    <row r="255" spans="1:21" ht="13.2">
      <c r="A255" s="11"/>
      <c r="B255" s="11"/>
      <c r="C255" s="11"/>
      <c r="D255" s="11"/>
      <c r="E255" s="11"/>
      <c r="F255" s="11"/>
      <c r="G255" s="11"/>
      <c r="H255" s="11"/>
      <c r="I255" s="11"/>
      <c r="J255" s="11"/>
      <c r="K255" s="11"/>
      <c r="L255" s="11"/>
      <c r="M255" s="11"/>
      <c r="N255" s="11"/>
      <c r="O255" s="11"/>
      <c r="P255" s="11"/>
      <c r="Q255" s="11"/>
      <c r="R255" s="11"/>
      <c r="S255" s="11"/>
      <c r="T255" s="11"/>
      <c r="U255" s="113"/>
    </row>
    <row r="256" spans="1:21" ht="13.2">
      <c r="A256" s="11"/>
      <c r="B256" s="11"/>
      <c r="C256" s="11"/>
      <c r="D256" s="11"/>
      <c r="E256" s="11"/>
      <c r="F256" s="11"/>
      <c r="G256" s="11"/>
      <c r="H256" s="11"/>
      <c r="I256" s="11"/>
      <c r="J256" s="11"/>
      <c r="K256" s="11"/>
      <c r="L256" s="11"/>
      <c r="M256" s="11"/>
      <c r="N256" s="11"/>
      <c r="O256" s="11"/>
      <c r="P256" s="11"/>
      <c r="Q256" s="11"/>
      <c r="R256" s="11"/>
      <c r="S256" s="11"/>
      <c r="T256" s="11"/>
      <c r="U256" s="113"/>
    </row>
    <row r="257" spans="1:21" ht="13.2">
      <c r="A257" s="11"/>
      <c r="B257" s="11"/>
      <c r="C257" s="11"/>
      <c r="D257" s="11"/>
      <c r="E257" s="11"/>
      <c r="F257" s="11"/>
      <c r="G257" s="11"/>
      <c r="H257" s="11"/>
      <c r="I257" s="11"/>
      <c r="J257" s="11"/>
      <c r="K257" s="11"/>
      <c r="L257" s="11"/>
      <c r="M257" s="11"/>
      <c r="N257" s="11"/>
      <c r="O257" s="11"/>
      <c r="P257" s="11"/>
      <c r="Q257" s="11"/>
      <c r="R257" s="11"/>
      <c r="S257" s="11"/>
      <c r="T257" s="11"/>
      <c r="U257" s="113"/>
    </row>
    <row r="258" spans="1:21" ht="13.2">
      <c r="A258" s="11"/>
      <c r="B258" s="11"/>
      <c r="C258" s="11"/>
      <c r="D258" s="11"/>
      <c r="E258" s="11"/>
      <c r="F258" s="11"/>
      <c r="G258" s="11"/>
      <c r="H258" s="11"/>
      <c r="I258" s="11"/>
      <c r="J258" s="11"/>
      <c r="K258" s="11"/>
      <c r="L258" s="11"/>
      <c r="M258" s="11"/>
      <c r="N258" s="11"/>
      <c r="O258" s="11"/>
      <c r="P258" s="11"/>
      <c r="Q258" s="11"/>
      <c r="R258" s="11"/>
      <c r="S258" s="11"/>
      <c r="T258" s="11"/>
      <c r="U258" s="113"/>
    </row>
    <row r="259" spans="1:21" ht="13.2">
      <c r="A259" s="11"/>
      <c r="B259" s="11"/>
      <c r="C259" s="11"/>
      <c r="D259" s="11"/>
      <c r="E259" s="11"/>
      <c r="F259" s="11"/>
      <c r="G259" s="11"/>
      <c r="H259" s="11"/>
      <c r="I259" s="11"/>
      <c r="J259" s="11"/>
      <c r="K259" s="11"/>
      <c r="L259" s="11"/>
      <c r="M259" s="11"/>
      <c r="N259" s="11"/>
      <c r="O259" s="11"/>
      <c r="P259" s="11"/>
      <c r="Q259" s="11"/>
      <c r="R259" s="11"/>
      <c r="S259" s="11"/>
      <c r="T259" s="11"/>
      <c r="U259" s="113"/>
    </row>
    <row r="260" spans="1:21" ht="13.2">
      <c r="A260" s="11"/>
      <c r="B260" s="11"/>
      <c r="C260" s="11"/>
      <c r="D260" s="11"/>
      <c r="E260" s="11"/>
      <c r="F260" s="11"/>
      <c r="G260" s="11"/>
      <c r="H260" s="11"/>
      <c r="I260" s="11"/>
      <c r="J260" s="11"/>
      <c r="K260" s="11"/>
      <c r="L260" s="11"/>
      <c r="M260" s="11"/>
      <c r="N260" s="11"/>
      <c r="O260" s="11"/>
      <c r="P260" s="11"/>
      <c r="Q260" s="11"/>
      <c r="R260" s="11"/>
      <c r="S260" s="11"/>
      <c r="T260" s="11"/>
      <c r="U260" s="113"/>
    </row>
    <row r="261" spans="1:21" ht="13.2">
      <c r="A261" s="11"/>
      <c r="B261" s="11"/>
      <c r="C261" s="11"/>
      <c r="D261" s="11"/>
      <c r="E261" s="11"/>
      <c r="F261" s="11"/>
      <c r="G261" s="11"/>
      <c r="H261" s="11"/>
      <c r="I261" s="11"/>
      <c r="J261" s="11"/>
      <c r="K261" s="11"/>
      <c r="L261" s="11"/>
      <c r="M261" s="11"/>
      <c r="N261" s="11"/>
      <c r="O261" s="11"/>
      <c r="P261" s="11"/>
      <c r="Q261" s="11"/>
      <c r="R261" s="11"/>
      <c r="S261" s="11"/>
      <c r="T261" s="11"/>
      <c r="U261" s="113"/>
    </row>
    <row r="262" spans="1:21" ht="13.2">
      <c r="A262" s="11"/>
      <c r="B262" s="11"/>
      <c r="C262" s="11"/>
      <c r="D262" s="11"/>
      <c r="E262" s="11"/>
      <c r="F262" s="11"/>
      <c r="G262" s="11"/>
      <c r="H262" s="11"/>
      <c r="I262" s="11"/>
      <c r="J262" s="11"/>
      <c r="K262" s="11"/>
      <c r="L262" s="11"/>
      <c r="M262" s="11"/>
      <c r="N262" s="11"/>
      <c r="O262" s="11"/>
      <c r="P262" s="11"/>
      <c r="Q262" s="11"/>
      <c r="R262" s="11"/>
      <c r="S262" s="11"/>
      <c r="T262" s="11"/>
      <c r="U262" s="113"/>
    </row>
    <row r="263" spans="1:21" ht="13.2">
      <c r="A263" s="11"/>
      <c r="B263" s="11"/>
      <c r="C263" s="11"/>
      <c r="D263" s="11"/>
      <c r="E263" s="11"/>
      <c r="F263" s="11"/>
      <c r="G263" s="11"/>
      <c r="H263" s="11"/>
      <c r="I263" s="11"/>
      <c r="J263" s="11"/>
      <c r="K263" s="11"/>
      <c r="L263" s="11"/>
      <c r="M263" s="11"/>
      <c r="N263" s="11"/>
      <c r="O263" s="11"/>
      <c r="P263" s="11"/>
      <c r="Q263" s="11"/>
      <c r="R263" s="11"/>
      <c r="S263" s="11"/>
      <c r="T263" s="11"/>
      <c r="U263" s="113"/>
    </row>
    <row r="264" spans="1:21" ht="13.2">
      <c r="A264" s="11"/>
      <c r="B264" s="11"/>
      <c r="C264" s="11"/>
      <c r="D264" s="11"/>
      <c r="E264" s="11"/>
      <c r="F264" s="11"/>
      <c r="G264" s="11"/>
      <c r="H264" s="11"/>
      <c r="I264" s="11"/>
      <c r="J264" s="11"/>
      <c r="K264" s="11"/>
      <c r="L264" s="11"/>
      <c r="M264" s="11"/>
      <c r="N264" s="11"/>
      <c r="O264" s="11"/>
      <c r="P264" s="11"/>
      <c r="Q264" s="11"/>
      <c r="R264" s="11"/>
      <c r="S264" s="11"/>
      <c r="T264" s="11"/>
      <c r="U264" s="113"/>
    </row>
    <row r="265" spans="1:21" ht="13.2">
      <c r="A265" s="11"/>
      <c r="B265" s="11"/>
      <c r="C265" s="11"/>
      <c r="D265" s="11"/>
      <c r="E265" s="11"/>
      <c r="F265" s="11"/>
      <c r="G265" s="11"/>
      <c r="H265" s="11"/>
      <c r="I265" s="11"/>
      <c r="J265" s="11"/>
      <c r="K265" s="11"/>
      <c r="L265" s="11"/>
      <c r="M265" s="11"/>
      <c r="N265" s="11"/>
      <c r="O265" s="11"/>
      <c r="P265" s="11"/>
      <c r="Q265" s="11"/>
      <c r="R265" s="11"/>
      <c r="S265" s="11"/>
      <c r="T265" s="11"/>
      <c r="U265" s="113"/>
    </row>
    <row r="266" spans="1:21" ht="13.2">
      <c r="A266" s="11"/>
      <c r="B266" s="11"/>
      <c r="C266" s="11"/>
      <c r="D266" s="11"/>
      <c r="E266" s="11"/>
      <c r="F266" s="11"/>
      <c r="G266" s="11"/>
      <c r="H266" s="11"/>
      <c r="I266" s="11"/>
      <c r="J266" s="11"/>
      <c r="K266" s="11"/>
      <c r="L266" s="11"/>
      <c r="M266" s="11"/>
      <c r="N266" s="11"/>
      <c r="O266" s="11"/>
      <c r="P266" s="11"/>
      <c r="Q266" s="11"/>
      <c r="R266" s="11"/>
      <c r="S266" s="11"/>
      <c r="T266" s="11"/>
      <c r="U266" s="113"/>
    </row>
    <row r="267" spans="1:21" ht="13.2">
      <c r="A267" s="11"/>
      <c r="B267" s="11"/>
      <c r="C267" s="11"/>
      <c r="D267" s="11"/>
      <c r="E267" s="11"/>
      <c r="F267" s="11"/>
      <c r="G267" s="11"/>
      <c r="H267" s="11"/>
      <c r="I267" s="11"/>
      <c r="J267" s="11"/>
      <c r="K267" s="11"/>
      <c r="L267" s="11"/>
      <c r="M267" s="11"/>
      <c r="N267" s="11"/>
      <c r="O267" s="11"/>
      <c r="P267" s="11"/>
      <c r="Q267" s="11"/>
      <c r="R267" s="11"/>
      <c r="S267" s="11"/>
      <c r="T267" s="11"/>
      <c r="U267" s="113"/>
    </row>
    <row r="268" spans="1:21" ht="13.2">
      <c r="A268" s="11"/>
      <c r="B268" s="11"/>
      <c r="C268" s="11"/>
      <c r="D268" s="11"/>
      <c r="E268" s="11"/>
      <c r="F268" s="11"/>
      <c r="G268" s="11"/>
      <c r="H268" s="11"/>
      <c r="I268" s="11"/>
      <c r="J268" s="11"/>
      <c r="K268" s="11"/>
      <c r="L268" s="11"/>
      <c r="M268" s="11"/>
      <c r="N268" s="11"/>
      <c r="O268" s="11"/>
      <c r="P268" s="11"/>
      <c r="Q268" s="11"/>
      <c r="R268" s="11"/>
      <c r="S268" s="11"/>
      <c r="T268" s="11"/>
      <c r="U268" s="113"/>
    </row>
    <row r="269" spans="1:21" ht="13.2">
      <c r="A269" s="11"/>
      <c r="B269" s="11"/>
      <c r="C269" s="11"/>
      <c r="D269" s="11"/>
      <c r="E269" s="11"/>
      <c r="F269" s="11"/>
      <c r="G269" s="11"/>
      <c r="H269" s="11"/>
      <c r="I269" s="11"/>
      <c r="J269" s="11"/>
      <c r="K269" s="11"/>
      <c r="L269" s="11"/>
      <c r="M269" s="11"/>
      <c r="N269" s="11"/>
      <c r="O269" s="11"/>
      <c r="P269" s="11"/>
      <c r="Q269" s="11"/>
      <c r="R269" s="11"/>
      <c r="S269" s="11"/>
      <c r="T269" s="11"/>
      <c r="U269" s="113"/>
    </row>
    <row r="270" spans="1:21" ht="13.2">
      <c r="A270" s="11"/>
      <c r="B270" s="11"/>
      <c r="C270" s="11"/>
      <c r="D270" s="11"/>
      <c r="E270" s="11"/>
      <c r="F270" s="11"/>
      <c r="G270" s="11"/>
      <c r="H270" s="11"/>
      <c r="I270" s="11"/>
      <c r="J270" s="11"/>
      <c r="K270" s="11"/>
      <c r="L270" s="11"/>
      <c r="M270" s="11"/>
      <c r="N270" s="11"/>
      <c r="O270" s="11"/>
      <c r="P270" s="11"/>
      <c r="Q270" s="11"/>
      <c r="R270" s="11"/>
      <c r="S270" s="11"/>
      <c r="T270" s="11"/>
      <c r="U270" s="113"/>
    </row>
    <row r="271" spans="1:21" ht="13.2">
      <c r="A271" s="11"/>
      <c r="B271" s="11"/>
      <c r="C271" s="11"/>
      <c r="D271" s="11"/>
      <c r="E271" s="11"/>
      <c r="F271" s="11"/>
      <c r="G271" s="11"/>
      <c r="H271" s="11"/>
      <c r="I271" s="11"/>
      <c r="J271" s="11"/>
      <c r="K271" s="11"/>
      <c r="L271" s="11"/>
      <c r="M271" s="11"/>
      <c r="N271" s="11"/>
      <c r="O271" s="11"/>
      <c r="P271" s="11"/>
      <c r="Q271" s="11"/>
      <c r="R271" s="11"/>
      <c r="S271" s="11"/>
      <c r="T271" s="11"/>
      <c r="U271" s="113"/>
    </row>
    <row r="272" spans="1:21" ht="13.2">
      <c r="A272" s="11"/>
      <c r="B272" s="11"/>
      <c r="C272" s="11"/>
      <c r="D272" s="11"/>
      <c r="E272" s="11"/>
      <c r="F272" s="11"/>
      <c r="G272" s="11"/>
      <c r="H272" s="11"/>
      <c r="I272" s="11"/>
      <c r="J272" s="11"/>
      <c r="K272" s="11"/>
      <c r="L272" s="11"/>
      <c r="M272" s="11"/>
      <c r="N272" s="11"/>
      <c r="O272" s="11"/>
      <c r="P272" s="11"/>
      <c r="Q272" s="11"/>
      <c r="R272" s="11"/>
      <c r="S272" s="11"/>
      <c r="T272" s="11"/>
      <c r="U272" s="113"/>
    </row>
    <row r="273" spans="1:21" ht="13.2">
      <c r="A273" s="11"/>
      <c r="B273" s="11"/>
      <c r="C273" s="11"/>
      <c r="D273" s="11"/>
      <c r="E273" s="11"/>
      <c r="F273" s="11"/>
      <c r="G273" s="11"/>
      <c r="H273" s="11"/>
      <c r="I273" s="11"/>
      <c r="J273" s="11"/>
      <c r="K273" s="11"/>
      <c r="L273" s="11"/>
      <c r="M273" s="11"/>
      <c r="N273" s="11"/>
      <c r="O273" s="11"/>
      <c r="P273" s="11"/>
      <c r="Q273" s="11"/>
      <c r="R273" s="11"/>
      <c r="S273" s="11"/>
      <c r="T273" s="11"/>
      <c r="U273" s="113"/>
    </row>
    <row r="274" spans="1:21" ht="13.2">
      <c r="A274" s="11"/>
      <c r="B274" s="11"/>
      <c r="C274" s="11"/>
      <c r="D274" s="11"/>
      <c r="E274" s="11"/>
      <c r="F274" s="11"/>
      <c r="G274" s="11"/>
      <c r="H274" s="11"/>
      <c r="I274" s="11"/>
      <c r="J274" s="11"/>
      <c r="K274" s="11"/>
      <c r="L274" s="11"/>
      <c r="M274" s="11"/>
      <c r="N274" s="11"/>
      <c r="O274" s="11"/>
      <c r="P274" s="11"/>
      <c r="Q274" s="11"/>
      <c r="R274" s="11"/>
      <c r="S274" s="11"/>
      <c r="T274" s="11"/>
      <c r="U274" s="113"/>
    </row>
    <row r="275" spans="1:21" ht="13.2">
      <c r="A275" s="11"/>
      <c r="B275" s="11"/>
      <c r="C275" s="11"/>
      <c r="D275" s="11"/>
      <c r="E275" s="11"/>
      <c r="F275" s="11"/>
      <c r="G275" s="11"/>
      <c r="H275" s="11"/>
      <c r="I275" s="11"/>
      <c r="J275" s="11"/>
      <c r="K275" s="11"/>
      <c r="L275" s="11"/>
      <c r="M275" s="11"/>
      <c r="N275" s="11"/>
      <c r="O275" s="11"/>
      <c r="P275" s="11"/>
      <c r="Q275" s="11"/>
      <c r="R275" s="11"/>
      <c r="S275" s="11"/>
      <c r="T275" s="11"/>
      <c r="U275" s="113"/>
    </row>
    <row r="276" spans="1:21" ht="13.2">
      <c r="A276" s="11"/>
      <c r="B276" s="11"/>
      <c r="C276" s="11"/>
      <c r="D276" s="11"/>
      <c r="E276" s="11"/>
      <c r="F276" s="11"/>
      <c r="G276" s="11"/>
      <c r="H276" s="11"/>
      <c r="I276" s="11"/>
      <c r="J276" s="11"/>
      <c r="K276" s="11"/>
      <c r="L276" s="11"/>
      <c r="M276" s="11"/>
      <c r="N276" s="11"/>
      <c r="O276" s="11"/>
      <c r="P276" s="11"/>
      <c r="Q276" s="11"/>
      <c r="R276" s="11"/>
      <c r="S276" s="11"/>
      <c r="T276" s="11"/>
      <c r="U276" s="113"/>
    </row>
    <row r="277" spans="1:21" ht="13.2">
      <c r="A277" s="11"/>
      <c r="B277" s="11"/>
      <c r="C277" s="11"/>
      <c r="D277" s="11"/>
      <c r="E277" s="11"/>
      <c r="F277" s="11"/>
      <c r="G277" s="11"/>
      <c r="H277" s="11"/>
      <c r="I277" s="11"/>
      <c r="J277" s="11"/>
      <c r="K277" s="11"/>
      <c r="L277" s="11"/>
      <c r="M277" s="11"/>
      <c r="N277" s="11"/>
      <c r="O277" s="11"/>
      <c r="P277" s="11"/>
      <c r="Q277" s="11"/>
      <c r="R277" s="11"/>
      <c r="S277" s="11"/>
      <c r="T277" s="11"/>
      <c r="U277" s="113"/>
    </row>
    <row r="278" spans="1:21" ht="13.2">
      <c r="A278" s="11"/>
      <c r="B278" s="11"/>
      <c r="C278" s="11"/>
      <c r="D278" s="11"/>
      <c r="E278" s="11"/>
      <c r="F278" s="11"/>
      <c r="G278" s="11"/>
      <c r="H278" s="11"/>
      <c r="I278" s="11"/>
      <c r="J278" s="11"/>
      <c r="K278" s="11"/>
      <c r="L278" s="11"/>
      <c r="M278" s="11"/>
      <c r="N278" s="11"/>
      <c r="O278" s="11"/>
      <c r="P278" s="11"/>
      <c r="Q278" s="11"/>
      <c r="R278" s="11"/>
      <c r="S278" s="11"/>
      <c r="T278" s="11"/>
      <c r="U278" s="113"/>
    </row>
    <row r="279" spans="1:21" ht="13.2">
      <c r="A279" s="11"/>
      <c r="B279" s="11"/>
      <c r="C279" s="11"/>
      <c r="D279" s="11"/>
      <c r="E279" s="11"/>
      <c r="F279" s="11"/>
      <c r="G279" s="11"/>
      <c r="H279" s="11"/>
      <c r="I279" s="11"/>
      <c r="J279" s="11"/>
      <c r="K279" s="11"/>
      <c r="L279" s="11"/>
      <c r="M279" s="11"/>
      <c r="N279" s="11"/>
      <c r="O279" s="11"/>
      <c r="P279" s="11"/>
      <c r="Q279" s="11"/>
      <c r="R279" s="11"/>
      <c r="S279" s="11"/>
      <c r="T279" s="11"/>
      <c r="U279" s="113"/>
    </row>
    <row r="280" spans="1:21" ht="13.2">
      <c r="A280" s="11"/>
      <c r="B280" s="11"/>
      <c r="C280" s="11"/>
      <c r="D280" s="11"/>
      <c r="E280" s="11"/>
      <c r="F280" s="11"/>
      <c r="G280" s="11"/>
      <c r="H280" s="11"/>
      <c r="I280" s="11"/>
      <c r="J280" s="11"/>
      <c r="K280" s="11"/>
      <c r="L280" s="11"/>
      <c r="M280" s="11"/>
      <c r="N280" s="11"/>
      <c r="O280" s="11"/>
      <c r="P280" s="11"/>
      <c r="Q280" s="11"/>
      <c r="R280" s="11"/>
      <c r="S280" s="11"/>
      <c r="T280" s="11"/>
      <c r="U280" s="113"/>
    </row>
    <row r="281" spans="1:21" ht="13.2">
      <c r="A281" s="11"/>
      <c r="B281" s="11"/>
      <c r="C281" s="11"/>
      <c r="D281" s="11"/>
      <c r="E281" s="11"/>
      <c r="F281" s="11"/>
      <c r="G281" s="11"/>
      <c r="H281" s="11"/>
      <c r="I281" s="11"/>
      <c r="J281" s="11"/>
      <c r="K281" s="11"/>
      <c r="L281" s="11"/>
      <c r="M281" s="11"/>
      <c r="N281" s="11"/>
      <c r="O281" s="11"/>
      <c r="P281" s="11"/>
      <c r="Q281" s="11"/>
      <c r="R281" s="11"/>
      <c r="S281" s="11"/>
      <c r="T281" s="11"/>
      <c r="U281" s="113"/>
    </row>
    <row r="282" spans="1:21" ht="13.2">
      <c r="A282" s="11"/>
      <c r="B282" s="11"/>
      <c r="C282" s="11"/>
      <c r="D282" s="11"/>
      <c r="E282" s="11"/>
      <c r="F282" s="11"/>
      <c r="G282" s="11"/>
      <c r="H282" s="11"/>
      <c r="I282" s="11"/>
      <c r="J282" s="11"/>
      <c r="K282" s="11"/>
      <c r="L282" s="11"/>
      <c r="M282" s="11"/>
      <c r="N282" s="11"/>
      <c r="O282" s="11"/>
      <c r="P282" s="11"/>
      <c r="Q282" s="11"/>
      <c r="R282" s="11"/>
      <c r="S282" s="11"/>
      <c r="T282" s="11"/>
      <c r="U282" s="113"/>
    </row>
    <row r="283" spans="1:21" ht="13.2">
      <c r="A283" s="11"/>
      <c r="B283" s="11"/>
      <c r="C283" s="11"/>
      <c r="D283" s="11"/>
      <c r="E283" s="11"/>
      <c r="F283" s="11"/>
      <c r="G283" s="11"/>
      <c r="H283" s="11"/>
      <c r="I283" s="11"/>
      <c r="J283" s="11"/>
      <c r="K283" s="11"/>
      <c r="L283" s="11"/>
      <c r="M283" s="11"/>
      <c r="N283" s="11"/>
      <c r="O283" s="11"/>
      <c r="P283" s="11"/>
      <c r="Q283" s="11"/>
      <c r="R283" s="11"/>
      <c r="S283" s="11"/>
      <c r="T283" s="11"/>
      <c r="U283" s="113"/>
    </row>
    <row r="284" spans="1:21" ht="13.2">
      <c r="A284" s="11"/>
      <c r="B284" s="11"/>
      <c r="C284" s="11"/>
      <c r="D284" s="11"/>
      <c r="E284" s="11"/>
      <c r="F284" s="11"/>
      <c r="G284" s="11"/>
      <c r="H284" s="11"/>
      <c r="I284" s="11"/>
      <c r="J284" s="11"/>
      <c r="K284" s="11"/>
      <c r="L284" s="11"/>
      <c r="M284" s="11"/>
      <c r="N284" s="11"/>
      <c r="O284" s="11"/>
      <c r="P284" s="11"/>
      <c r="Q284" s="11"/>
      <c r="R284" s="11"/>
      <c r="S284" s="11"/>
      <c r="T284" s="11"/>
      <c r="U284" s="113"/>
    </row>
    <row r="285" spans="1:21" ht="13.2">
      <c r="A285" s="11"/>
      <c r="B285" s="11"/>
      <c r="C285" s="11"/>
      <c r="D285" s="11"/>
      <c r="E285" s="11"/>
      <c r="F285" s="11"/>
      <c r="G285" s="11"/>
      <c r="H285" s="11"/>
      <c r="I285" s="11"/>
      <c r="J285" s="11"/>
      <c r="K285" s="11"/>
      <c r="L285" s="11"/>
      <c r="M285" s="11"/>
      <c r="N285" s="11"/>
      <c r="O285" s="11"/>
      <c r="P285" s="11"/>
      <c r="Q285" s="11"/>
      <c r="R285" s="11"/>
      <c r="S285" s="11"/>
      <c r="T285" s="11"/>
      <c r="U285" s="113"/>
    </row>
    <row r="286" spans="1:21" ht="13.2">
      <c r="A286" s="11"/>
      <c r="B286" s="11"/>
      <c r="C286" s="11"/>
      <c r="D286" s="11"/>
      <c r="E286" s="11"/>
      <c r="F286" s="11"/>
      <c r="G286" s="11"/>
      <c r="H286" s="11"/>
      <c r="I286" s="11"/>
      <c r="J286" s="11"/>
      <c r="K286" s="11"/>
      <c r="L286" s="11"/>
      <c r="M286" s="11"/>
      <c r="N286" s="11"/>
      <c r="O286" s="11"/>
      <c r="P286" s="11"/>
      <c r="Q286" s="11"/>
      <c r="R286" s="11"/>
      <c r="S286" s="11"/>
      <c r="T286" s="11"/>
      <c r="U286" s="113"/>
    </row>
    <row r="287" spans="1:21" ht="13.2">
      <c r="A287" s="11"/>
      <c r="B287" s="11"/>
      <c r="C287" s="11"/>
      <c r="D287" s="11"/>
      <c r="E287" s="11"/>
      <c r="F287" s="11"/>
      <c r="G287" s="11"/>
      <c r="H287" s="11"/>
      <c r="I287" s="11"/>
      <c r="J287" s="11"/>
      <c r="K287" s="11"/>
      <c r="L287" s="11"/>
      <c r="M287" s="11"/>
      <c r="N287" s="11"/>
      <c r="O287" s="11"/>
      <c r="P287" s="11"/>
      <c r="Q287" s="11"/>
      <c r="R287" s="11"/>
      <c r="S287" s="11"/>
      <c r="T287" s="11"/>
      <c r="U287" s="113"/>
    </row>
    <row r="288" spans="1:21" ht="13.2">
      <c r="A288" s="11"/>
      <c r="B288" s="11"/>
      <c r="C288" s="11"/>
      <c r="D288" s="11"/>
      <c r="E288" s="11"/>
      <c r="F288" s="11"/>
      <c r="G288" s="11"/>
      <c r="H288" s="11"/>
      <c r="I288" s="11"/>
      <c r="J288" s="11"/>
      <c r="K288" s="11"/>
      <c r="L288" s="11"/>
      <c r="M288" s="11"/>
      <c r="N288" s="11"/>
      <c r="O288" s="11"/>
      <c r="P288" s="11"/>
      <c r="Q288" s="11"/>
      <c r="R288" s="11"/>
      <c r="S288" s="11"/>
      <c r="T288" s="11"/>
      <c r="U288" s="113"/>
    </row>
    <row r="289" spans="1:21" ht="13.2">
      <c r="A289" s="11"/>
      <c r="B289" s="11"/>
      <c r="C289" s="11"/>
      <c r="D289" s="11"/>
      <c r="E289" s="11"/>
      <c r="F289" s="11"/>
      <c r="G289" s="11"/>
      <c r="H289" s="11"/>
      <c r="I289" s="11"/>
      <c r="J289" s="11"/>
      <c r="K289" s="11"/>
      <c r="L289" s="11"/>
      <c r="M289" s="11"/>
      <c r="N289" s="11"/>
      <c r="O289" s="11"/>
      <c r="P289" s="11"/>
      <c r="Q289" s="11"/>
      <c r="R289" s="11"/>
      <c r="S289" s="11"/>
      <c r="T289" s="11"/>
      <c r="U289" s="113"/>
    </row>
    <row r="290" spans="1:21" ht="13.2">
      <c r="A290" s="11"/>
      <c r="B290" s="11"/>
      <c r="C290" s="11"/>
      <c r="D290" s="11"/>
      <c r="E290" s="11"/>
      <c r="F290" s="11"/>
      <c r="G290" s="11"/>
      <c r="H290" s="11"/>
      <c r="I290" s="11"/>
      <c r="J290" s="11"/>
      <c r="K290" s="11"/>
      <c r="L290" s="11"/>
      <c r="M290" s="11"/>
      <c r="N290" s="11"/>
      <c r="O290" s="11"/>
      <c r="P290" s="11"/>
      <c r="Q290" s="11"/>
      <c r="R290" s="11"/>
      <c r="S290" s="11"/>
      <c r="T290" s="11"/>
      <c r="U290" s="113"/>
    </row>
    <row r="291" spans="1:21" ht="13.2">
      <c r="A291" s="11"/>
      <c r="B291" s="11"/>
      <c r="C291" s="11"/>
      <c r="D291" s="11"/>
      <c r="E291" s="11"/>
      <c r="F291" s="11"/>
      <c r="G291" s="11"/>
      <c r="H291" s="11"/>
      <c r="I291" s="11"/>
      <c r="J291" s="11"/>
      <c r="K291" s="11"/>
      <c r="L291" s="11"/>
      <c r="M291" s="11"/>
      <c r="N291" s="11"/>
      <c r="O291" s="11"/>
      <c r="P291" s="11"/>
      <c r="Q291" s="11"/>
      <c r="R291" s="11"/>
      <c r="S291" s="11"/>
      <c r="T291" s="11"/>
      <c r="U291" s="113"/>
    </row>
    <row r="292" spans="1:21" ht="13.2">
      <c r="A292" s="11"/>
      <c r="B292" s="11"/>
      <c r="C292" s="11"/>
      <c r="D292" s="11"/>
      <c r="E292" s="11"/>
      <c r="F292" s="11"/>
      <c r="G292" s="11"/>
      <c r="H292" s="11"/>
      <c r="I292" s="11"/>
      <c r="J292" s="11"/>
      <c r="K292" s="11"/>
      <c r="L292" s="11"/>
      <c r="M292" s="11"/>
      <c r="N292" s="11"/>
      <c r="O292" s="11"/>
      <c r="P292" s="11"/>
      <c r="Q292" s="11"/>
      <c r="R292" s="11"/>
      <c r="S292" s="11"/>
      <c r="T292" s="11"/>
      <c r="U292" s="113"/>
    </row>
    <row r="293" spans="1:21" ht="13.2">
      <c r="A293" s="11"/>
      <c r="B293" s="11"/>
      <c r="C293" s="11"/>
      <c r="D293" s="11"/>
      <c r="E293" s="11"/>
      <c r="F293" s="11"/>
      <c r="G293" s="11"/>
      <c r="H293" s="11"/>
      <c r="I293" s="11"/>
      <c r="J293" s="11"/>
      <c r="K293" s="11"/>
      <c r="L293" s="11"/>
      <c r="M293" s="11"/>
      <c r="N293" s="11"/>
      <c r="O293" s="11"/>
      <c r="P293" s="11"/>
      <c r="Q293" s="11"/>
      <c r="R293" s="11"/>
      <c r="S293" s="11"/>
      <c r="T293" s="11"/>
      <c r="U293" s="113"/>
    </row>
    <row r="294" spans="1:21" ht="13.2">
      <c r="A294" s="11"/>
      <c r="B294" s="11"/>
      <c r="C294" s="11"/>
      <c r="D294" s="11"/>
      <c r="E294" s="11"/>
      <c r="F294" s="11"/>
      <c r="G294" s="11"/>
      <c r="H294" s="11"/>
      <c r="I294" s="11"/>
      <c r="J294" s="11"/>
      <c r="K294" s="11"/>
      <c r="L294" s="11"/>
      <c r="M294" s="11"/>
      <c r="N294" s="11"/>
      <c r="O294" s="11"/>
      <c r="P294" s="11"/>
      <c r="Q294" s="11"/>
      <c r="R294" s="11"/>
      <c r="S294" s="11"/>
      <c r="T294" s="11"/>
      <c r="U294" s="113"/>
    </row>
    <row r="295" spans="1:21" ht="13.2">
      <c r="A295" s="11"/>
      <c r="B295" s="11"/>
      <c r="C295" s="11"/>
      <c r="D295" s="11"/>
      <c r="E295" s="11"/>
      <c r="F295" s="11"/>
      <c r="G295" s="11"/>
      <c r="H295" s="11"/>
      <c r="I295" s="11"/>
      <c r="J295" s="11"/>
      <c r="K295" s="11"/>
      <c r="L295" s="11"/>
      <c r="M295" s="11"/>
      <c r="N295" s="11"/>
      <c r="O295" s="11"/>
      <c r="P295" s="11"/>
      <c r="Q295" s="11"/>
      <c r="R295" s="11"/>
      <c r="S295" s="11"/>
      <c r="T295" s="11"/>
      <c r="U295" s="113"/>
    </row>
    <row r="296" spans="1:21" ht="13.2">
      <c r="A296" s="11"/>
      <c r="B296" s="11"/>
      <c r="C296" s="11"/>
      <c r="D296" s="11"/>
      <c r="E296" s="11"/>
      <c r="F296" s="11"/>
      <c r="G296" s="11"/>
      <c r="H296" s="11"/>
      <c r="I296" s="11"/>
      <c r="J296" s="11"/>
      <c r="K296" s="11"/>
      <c r="L296" s="11"/>
      <c r="M296" s="11"/>
      <c r="N296" s="11"/>
      <c r="O296" s="11"/>
      <c r="P296" s="11"/>
      <c r="Q296" s="11"/>
      <c r="R296" s="11"/>
      <c r="S296" s="11"/>
      <c r="T296" s="11"/>
      <c r="U296" s="113"/>
    </row>
    <row r="297" spans="1:21" ht="13.2">
      <c r="A297" s="11"/>
      <c r="B297" s="11"/>
      <c r="C297" s="11"/>
      <c r="D297" s="11"/>
      <c r="E297" s="11"/>
      <c r="F297" s="11"/>
      <c r="G297" s="11"/>
      <c r="H297" s="11"/>
      <c r="I297" s="11"/>
      <c r="J297" s="11"/>
      <c r="K297" s="11"/>
      <c r="L297" s="11"/>
      <c r="M297" s="11"/>
      <c r="N297" s="11"/>
      <c r="O297" s="11"/>
      <c r="P297" s="11"/>
      <c r="Q297" s="11"/>
      <c r="R297" s="11"/>
      <c r="S297" s="11"/>
      <c r="T297" s="11"/>
      <c r="U297" s="113"/>
    </row>
    <row r="298" spans="1:21" ht="13.2">
      <c r="A298" s="11"/>
      <c r="B298" s="11"/>
      <c r="C298" s="11"/>
      <c r="D298" s="11"/>
      <c r="E298" s="11"/>
      <c r="F298" s="11"/>
      <c r="G298" s="11"/>
      <c r="H298" s="11"/>
      <c r="I298" s="11"/>
      <c r="J298" s="11"/>
      <c r="K298" s="11"/>
      <c r="L298" s="11"/>
      <c r="M298" s="11"/>
      <c r="N298" s="11"/>
      <c r="O298" s="11"/>
      <c r="P298" s="11"/>
      <c r="Q298" s="11"/>
      <c r="R298" s="11"/>
      <c r="S298" s="11"/>
      <c r="T298" s="11"/>
      <c r="U298" s="113"/>
    </row>
    <row r="299" spans="1:21" ht="13.2">
      <c r="A299" s="11"/>
      <c r="B299" s="11"/>
      <c r="C299" s="11"/>
      <c r="D299" s="11"/>
      <c r="E299" s="11"/>
      <c r="F299" s="11"/>
      <c r="G299" s="11"/>
      <c r="H299" s="11"/>
      <c r="I299" s="11"/>
      <c r="J299" s="11"/>
      <c r="K299" s="11"/>
      <c r="L299" s="11"/>
      <c r="M299" s="11"/>
      <c r="N299" s="11"/>
      <c r="O299" s="11"/>
      <c r="P299" s="11"/>
      <c r="Q299" s="11"/>
      <c r="R299" s="11"/>
      <c r="S299" s="11"/>
      <c r="T299" s="11"/>
      <c r="U299" s="113"/>
    </row>
    <row r="300" spans="1:21" ht="13.2">
      <c r="A300" s="11"/>
      <c r="B300" s="11"/>
      <c r="C300" s="11"/>
      <c r="D300" s="11"/>
      <c r="E300" s="11"/>
      <c r="F300" s="11"/>
      <c r="G300" s="11"/>
      <c r="H300" s="11"/>
      <c r="I300" s="11"/>
      <c r="J300" s="11"/>
      <c r="K300" s="11"/>
      <c r="L300" s="11"/>
      <c r="M300" s="11"/>
      <c r="N300" s="11"/>
      <c r="O300" s="11"/>
      <c r="P300" s="11"/>
      <c r="Q300" s="11"/>
      <c r="R300" s="11"/>
      <c r="S300" s="11"/>
      <c r="T300" s="11"/>
      <c r="U300" s="113"/>
    </row>
    <row r="301" spans="1:21" ht="13.2">
      <c r="A301" s="11"/>
      <c r="B301" s="11"/>
      <c r="C301" s="11"/>
      <c r="D301" s="11"/>
      <c r="E301" s="11"/>
      <c r="F301" s="11"/>
      <c r="G301" s="11"/>
      <c r="H301" s="11"/>
      <c r="I301" s="11"/>
      <c r="J301" s="11"/>
      <c r="K301" s="11"/>
      <c r="L301" s="11"/>
      <c r="M301" s="11"/>
      <c r="N301" s="11"/>
      <c r="O301" s="11"/>
      <c r="P301" s="11"/>
      <c r="Q301" s="11"/>
      <c r="R301" s="11"/>
      <c r="S301" s="11"/>
      <c r="T301" s="11"/>
      <c r="U301" s="113"/>
    </row>
    <row r="302" spans="1:21" ht="13.2">
      <c r="A302" s="11"/>
      <c r="B302" s="11"/>
      <c r="C302" s="11"/>
      <c r="D302" s="11"/>
      <c r="E302" s="11"/>
      <c r="F302" s="11"/>
      <c r="G302" s="11"/>
      <c r="H302" s="11"/>
      <c r="I302" s="11"/>
      <c r="J302" s="11"/>
      <c r="K302" s="11"/>
      <c r="L302" s="11"/>
      <c r="M302" s="11"/>
      <c r="N302" s="11"/>
      <c r="O302" s="11"/>
      <c r="P302" s="11"/>
      <c r="Q302" s="11"/>
      <c r="R302" s="11"/>
      <c r="S302" s="11"/>
      <c r="T302" s="11"/>
      <c r="U302" s="113"/>
    </row>
    <row r="303" spans="1:21" ht="13.2">
      <c r="A303" s="11"/>
      <c r="B303" s="11"/>
      <c r="C303" s="11"/>
      <c r="D303" s="11"/>
      <c r="E303" s="11"/>
      <c r="F303" s="11"/>
      <c r="G303" s="11"/>
      <c r="H303" s="11"/>
      <c r="I303" s="11"/>
      <c r="J303" s="11"/>
      <c r="K303" s="11"/>
      <c r="L303" s="11"/>
      <c r="M303" s="11"/>
      <c r="N303" s="11"/>
      <c r="O303" s="11"/>
      <c r="P303" s="11"/>
      <c r="Q303" s="11"/>
      <c r="R303" s="11"/>
      <c r="S303" s="11"/>
      <c r="T303" s="11"/>
      <c r="U303" s="113"/>
    </row>
    <row r="304" spans="1:21" ht="13.2">
      <c r="A304" s="11"/>
      <c r="B304" s="11"/>
      <c r="C304" s="11"/>
      <c r="D304" s="11"/>
      <c r="E304" s="11"/>
      <c r="F304" s="11"/>
      <c r="G304" s="11"/>
      <c r="H304" s="11"/>
      <c r="I304" s="11"/>
      <c r="J304" s="11"/>
      <c r="K304" s="11"/>
      <c r="L304" s="11"/>
      <c r="M304" s="11"/>
      <c r="N304" s="11"/>
      <c r="O304" s="11"/>
      <c r="P304" s="11"/>
      <c r="Q304" s="11"/>
      <c r="R304" s="11"/>
      <c r="S304" s="11"/>
      <c r="T304" s="11"/>
      <c r="U304" s="113"/>
    </row>
    <row r="305" spans="1:21" ht="13.2">
      <c r="A305" s="11"/>
      <c r="B305" s="11"/>
      <c r="C305" s="11"/>
      <c r="D305" s="11"/>
      <c r="E305" s="11"/>
      <c r="F305" s="11"/>
      <c r="G305" s="11"/>
      <c r="H305" s="11"/>
      <c r="I305" s="11"/>
      <c r="J305" s="11"/>
      <c r="K305" s="11"/>
      <c r="L305" s="11"/>
      <c r="M305" s="11"/>
      <c r="N305" s="11"/>
      <c r="O305" s="11"/>
      <c r="P305" s="11"/>
      <c r="Q305" s="11"/>
      <c r="R305" s="11"/>
      <c r="S305" s="11"/>
      <c r="T305" s="11"/>
      <c r="U305" s="113"/>
    </row>
    <row r="306" spans="1:21" ht="13.2">
      <c r="A306" s="11"/>
      <c r="B306" s="11"/>
      <c r="C306" s="11"/>
      <c r="D306" s="11"/>
      <c r="E306" s="11"/>
      <c r="F306" s="11"/>
      <c r="G306" s="11"/>
      <c r="H306" s="11"/>
      <c r="I306" s="11"/>
      <c r="J306" s="11"/>
      <c r="K306" s="11"/>
      <c r="L306" s="11"/>
      <c r="M306" s="11"/>
      <c r="N306" s="11"/>
      <c r="O306" s="11"/>
      <c r="P306" s="11"/>
      <c r="Q306" s="11"/>
      <c r="R306" s="11"/>
      <c r="S306" s="11"/>
      <c r="T306" s="11"/>
      <c r="U306" s="113"/>
    </row>
    <row r="307" spans="1:21" ht="13.2">
      <c r="A307" s="11"/>
      <c r="B307" s="11"/>
      <c r="C307" s="11"/>
      <c r="D307" s="11"/>
      <c r="E307" s="11"/>
      <c r="F307" s="11"/>
      <c r="G307" s="11"/>
      <c r="H307" s="11"/>
      <c r="I307" s="11"/>
      <c r="J307" s="11"/>
      <c r="K307" s="11"/>
      <c r="L307" s="11"/>
      <c r="M307" s="11"/>
      <c r="N307" s="11"/>
      <c r="O307" s="11"/>
      <c r="P307" s="11"/>
      <c r="Q307" s="11"/>
      <c r="R307" s="11"/>
      <c r="S307" s="11"/>
      <c r="T307" s="11"/>
      <c r="U307" s="113"/>
    </row>
    <row r="308" spans="1:21" ht="13.2">
      <c r="A308" s="11"/>
      <c r="B308" s="11"/>
      <c r="C308" s="11"/>
      <c r="D308" s="11"/>
      <c r="E308" s="11"/>
      <c r="F308" s="11"/>
      <c r="G308" s="11"/>
      <c r="H308" s="11"/>
      <c r="I308" s="11"/>
      <c r="J308" s="11"/>
      <c r="K308" s="11"/>
      <c r="L308" s="11"/>
      <c r="M308" s="11"/>
      <c r="N308" s="11"/>
      <c r="O308" s="11"/>
      <c r="P308" s="11"/>
      <c r="Q308" s="11"/>
      <c r="R308" s="11"/>
      <c r="S308" s="11"/>
      <c r="T308" s="11"/>
      <c r="U308" s="113"/>
    </row>
    <row r="309" spans="1:21" ht="13.2">
      <c r="A309" s="11"/>
      <c r="B309" s="11"/>
      <c r="C309" s="11"/>
      <c r="D309" s="11"/>
      <c r="E309" s="11"/>
      <c r="F309" s="11"/>
      <c r="G309" s="11"/>
      <c r="H309" s="11"/>
      <c r="I309" s="11"/>
      <c r="J309" s="11"/>
      <c r="K309" s="11"/>
      <c r="L309" s="11"/>
      <c r="M309" s="11"/>
      <c r="N309" s="11"/>
      <c r="O309" s="11"/>
      <c r="P309" s="11"/>
      <c r="Q309" s="11"/>
      <c r="R309" s="11"/>
      <c r="S309" s="11"/>
      <c r="T309" s="11"/>
      <c r="U309" s="113"/>
    </row>
    <row r="310" spans="1:21" ht="13.2">
      <c r="A310" s="11"/>
      <c r="B310" s="11"/>
      <c r="C310" s="11"/>
      <c r="D310" s="11"/>
      <c r="E310" s="11"/>
      <c r="F310" s="11"/>
      <c r="G310" s="11"/>
      <c r="H310" s="11"/>
      <c r="I310" s="11"/>
      <c r="J310" s="11"/>
      <c r="K310" s="11"/>
      <c r="L310" s="11"/>
      <c r="M310" s="11"/>
      <c r="N310" s="11"/>
      <c r="O310" s="11"/>
      <c r="P310" s="11"/>
      <c r="Q310" s="11"/>
      <c r="R310" s="11"/>
      <c r="S310" s="11"/>
      <c r="T310" s="11"/>
      <c r="U310" s="113"/>
    </row>
    <row r="311" spans="1:21" ht="13.2">
      <c r="A311" s="11"/>
      <c r="B311" s="11"/>
      <c r="C311" s="11"/>
      <c r="D311" s="11"/>
      <c r="E311" s="11"/>
      <c r="F311" s="11"/>
      <c r="G311" s="11"/>
      <c r="H311" s="11"/>
      <c r="I311" s="11"/>
      <c r="J311" s="11"/>
      <c r="K311" s="11"/>
      <c r="L311" s="11"/>
      <c r="M311" s="11"/>
      <c r="N311" s="11"/>
      <c r="O311" s="11"/>
      <c r="P311" s="11"/>
      <c r="Q311" s="11"/>
      <c r="R311" s="11"/>
      <c r="S311" s="11"/>
      <c r="T311" s="11"/>
      <c r="U311" s="113"/>
    </row>
    <row r="312" spans="1:21" ht="13.2">
      <c r="A312" s="11"/>
      <c r="B312" s="11"/>
      <c r="C312" s="11"/>
      <c r="D312" s="11"/>
      <c r="E312" s="11"/>
      <c r="F312" s="11"/>
      <c r="G312" s="11"/>
      <c r="H312" s="11"/>
      <c r="I312" s="11"/>
      <c r="J312" s="11"/>
      <c r="K312" s="11"/>
      <c r="L312" s="11"/>
      <c r="M312" s="11"/>
      <c r="N312" s="11"/>
      <c r="O312" s="11"/>
      <c r="P312" s="11"/>
      <c r="Q312" s="11"/>
      <c r="R312" s="11"/>
      <c r="S312" s="11"/>
      <c r="T312" s="11"/>
      <c r="U312" s="113"/>
    </row>
    <row r="313" spans="1:21" ht="13.2">
      <c r="A313" s="11"/>
      <c r="B313" s="11"/>
      <c r="C313" s="11"/>
      <c r="D313" s="11"/>
      <c r="E313" s="11"/>
      <c r="F313" s="11"/>
      <c r="G313" s="11"/>
      <c r="H313" s="11"/>
      <c r="I313" s="11"/>
      <c r="J313" s="11"/>
      <c r="K313" s="11"/>
      <c r="L313" s="11"/>
      <c r="M313" s="11"/>
      <c r="N313" s="11"/>
      <c r="O313" s="11"/>
      <c r="P313" s="11"/>
      <c r="Q313" s="11"/>
      <c r="R313" s="11"/>
      <c r="S313" s="11"/>
      <c r="T313" s="11"/>
      <c r="U313" s="113"/>
    </row>
    <row r="314" spans="1:21" ht="13.2">
      <c r="A314" s="11"/>
      <c r="B314" s="11"/>
      <c r="C314" s="11"/>
      <c r="D314" s="11"/>
      <c r="E314" s="11"/>
      <c r="F314" s="11"/>
      <c r="G314" s="11"/>
      <c r="H314" s="11"/>
      <c r="I314" s="11"/>
      <c r="J314" s="11"/>
      <c r="K314" s="11"/>
      <c r="L314" s="11"/>
      <c r="M314" s="11"/>
      <c r="N314" s="11"/>
      <c r="O314" s="11"/>
      <c r="P314" s="11"/>
      <c r="Q314" s="11"/>
      <c r="R314" s="11"/>
      <c r="S314" s="11"/>
      <c r="T314" s="11"/>
      <c r="U314" s="113"/>
    </row>
    <row r="315" spans="1:21" ht="13.2">
      <c r="A315" s="11"/>
      <c r="B315" s="11"/>
      <c r="C315" s="11"/>
      <c r="D315" s="11"/>
      <c r="E315" s="11"/>
      <c r="F315" s="11"/>
      <c r="G315" s="11"/>
      <c r="H315" s="11"/>
      <c r="I315" s="11"/>
      <c r="J315" s="11"/>
      <c r="K315" s="11"/>
      <c r="L315" s="11"/>
      <c r="M315" s="11"/>
      <c r="N315" s="11"/>
      <c r="O315" s="11"/>
      <c r="P315" s="11"/>
      <c r="Q315" s="11"/>
      <c r="R315" s="11"/>
      <c r="S315" s="11"/>
      <c r="T315" s="11"/>
      <c r="U315" s="113"/>
    </row>
    <row r="316" spans="1:21" ht="13.2">
      <c r="A316" s="11"/>
      <c r="B316" s="11"/>
      <c r="C316" s="11"/>
      <c r="D316" s="11"/>
      <c r="E316" s="11"/>
      <c r="F316" s="11"/>
      <c r="G316" s="11"/>
      <c r="H316" s="11"/>
      <c r="I316" s="11"/>
      <c r="J316" s="11"/>
      <c r="K316" s="11"/>
      <c r="L316" s="11"/>
      <c r="M316" s="11"/>
      <c r="N316" s="11"/>
      <c r="O316" s="11"/>
      <c r="P316" s="11"/>
      <c r="Q316" s="11"/>
      <c r="R316" s="11"/>
      <c r="S316" s="11"/>
      <c r="T316" s="11"/>
      <c r="U316" s="113"/>
    </row>
    <row r="317" spans="1:21" ht="13.2">
      <c r="A317" s="11"/>
      <c r="B317" s="11"/>
      <c r="C317" s="11"/>
      <c r="D317" s="11"/>
      <c r="E317" s="11"/>
      <c r="F317" s="11"/>
      <c r="G317" s="11"/>
      <c r="H317" s="11"/>
      <c r="I317" s="11"/>
      <c r="J317" s="11"/>
      <c r="K317" s="11"/>
      <c r="L317" s="11"/>
      <c r="M317" s="11"/>
      <c r="N317" s="11"/>
      <c r="O317" s="11"/>
      <c r="P317" s="11"/>
      <c r="Q317" s="11"/>
      <c r="R317" s="11"/>
      <c r="S317" s="11"/>
      <c r="T317" s="11"/>
      <c r="U317" s="113"/>
    </row>
    <row r="318" spans="1:21" ht="13.2">
      <c r="A318" s="11"/>
      <c r="B318" s="11"/>
      <c r="C318" s="11"/>
      <c r="D318" s="11"/>
      <c r="E318" s="11"/>
      <c r="F318" s="11"/>
      <c r="G318" s="11"/>
      <c r="H318" s="11"/>
      <c r="I318" s="11"/>
      <c r="J318" s="11"/>
      <c r="K318" s="11"/>
      <c r="L318" s="11"/>
      <c r="M318" s="11"/>
      <c r="N318" s="11"/>
      <c r="O318" s="11"/>
      <c r="P318" s="11"/>
      <c r="Q318" s="11"/>
      <c r="R318" s="11"/>
      <c r="S318" s="11"/>
      <c r="T318" s="11"/>
      <c r="U318" s="113"/>
    </row>
    <row r="319" spans="1:21" ht="13.2">
      <c r="A319" s="11"/>
      <c r="B319" s="11"/>
      <c r="C319" s="11"/>
      <c r="D319" s="11"/>
      <c r="E319" s="11"/>
      <c r="F319" s="11"/>
      <c r="G319" s="11"/>
      <c r="H319" s="11"/>
      <c r="I319" s="11"/>
      <c r="J319" s="11"/>
      <c r="K319" s="11"/>
      <c r="L319" s="11"/>
      <c r="M319" s="11"/>
      <c r="N319" s="11"/>
      <c r="O319" s="11"/>
      <c r="P319" s="11"/>
      <c r="Q319" s="11"/>
      <c r="R319" s="11"/>
      <c r="S319" s="11"/>
      <c r="T319" s="11"/>
      <c r="U319" s="113"/>
    </row>
    <row r="320" spans="1:21" ht="13.2">
      <c r="A320" s="11"/>
      <c r="B320" s="11"/>
      <c r="C320" s="11"/>
      <c r="D320" s="11"/>
      <c r="E320" s="11"/>
      <c r="F320" s="11"/>
      <c r="G320" s="11"/>
      <c r="H320" s="11"/>
      <c r="I320" s="11"/>
      <c r="J320" s="11"/>
      <c r="K320" s="11"/>
      <c r="L320" s="11"/>
      <c r="M320" s="11"/>
      <c r="N320" s="11"/>
      <c r="O320" s="11"/>
      <c r="P320" s="11"/>
      <c r="Q320" s="11"/>
      <c r="R320" s="11"/>
      <c r="S320" s="11"/>
      <c r="T320" s="11"/>
      <c r="U320" s="113"/>
    </row>
    <row r="321" spans="1:21" ht="13.2">
      <c r="A321" s="11"/>
      <c r="B321" s="11"/>
      <c r="C321" s="11"/>
      <c r="D321" s="11"/>
      <c r="E321" s="11"/>
      <c r="F321" s="11"/>
      <c r="G321" s="11"/>
      <c r="H321" s="11"/>
      <c r="I321" s="11"/>
      <c r="J321" s="11"/>
      <c r="K321" s="11"/>
      <c r="L321" s="11"/>
      <c r="M321" s="11"/>
      <c r="N321" s="11"/>
      <c r="O321" s="11"/>
      <c r="P321" s="11"/>
      <c r="Q321" s="11"/>
      <c r="R321" s="11"/>
      <c r="S321" s="11"/>
      <c r="T321" s="11"/>
      <c r="U321" s="113"/>
    </row>
    <row r="322" spans="1:21" ht="13.2">
      <c r="A322" s="11"/>
      <c r="B322" s="11"/>
      <c r="C322" s="11"/>
      <c r="D322" s="11"/>
      <c r="E322" s="11"/>
      <c r="F322" s="11"/>
      <c r="G322" s="11"/>
      <c r="H322" s="11"/>
      <c r="I322" s="11"/>
      <c r="J322" s="11"/>
      <c r="K322" s="11"/>
      <c r="L322" s="11"/>
      <c r="M322" s="11"/>
      <c r="N322" s="11"/>
      <c r="O322" s="11"/>
      <c r="P322" s="11"/>
      <c r="Q322" s="11"/>
      <c r="R322" s="11"/>
      <c r="S322" s="11"/>
      <c r="T322" s="11"/>
      <c r="U322" s="113"/>
    </row>
    <row r="323" spans="1:21" ht="13.2">
      <c r="A323" s="11"/>
      <c r="B323" s="11"/>
      <c r="C323" s="11"/>
      <c r="D323" s="11"/>
      <c r="E323" s="11"/>
      <c r="F323" s="11"/>
      <c r="G323" s="11"/>
      <c r="H323" s="11"/>
      <c r="I323" s="11"/>
      <c r="J323" s="11"/>
      <c r="K323" s="11"/>
      <c r="L323" s="11"/>
      <c r="M323" s="11"/>
      <c r="N323" s="11"/>
      <c r="O323" s="11"/>
      <c r="P323" s="11"/>
      <c r="Q323" s="11"/>
      <c r="R323" s="11"/>
      <c r="S323" s="11"/>
      <c r="T323" s="11"/>
      <c r="U323" s="113"/>
    </row>
    <row r="324" spans="1:21" ht="13.2">
      <c r="A324" s="11"/>
      <c r="B324" s="11"/>
      <c r="C324" s="11"/>
      <c r="D324" s="11"/>
      <c r="E324" s="11"/>
      <c r="F324" s="11"/>
      <c r="G324" s="11"/>
      <c r="H324" s="11"/>
      <c r="I324" s="11"/>
      <c r="J324" s="11"/>
      <c r="K324" s="11"/>
      <c r="L324" s="11"/>
      <c r="M324" s="11"/>
      <c r="N324" s="11"/>
      <c r="O324" s="11"/>
      <c r="P324" s="11"/>
      <c r="Q324" s="11"/>
      <c r="R324" s="11"/>
      <c r="S324" s="11"/>
      <c r="T324" s="11"/>
      <c r="U324" s="113"/>
    </row>
    <row r="325" spans="1:21" ht="13.2">
      <c r="A325" s="11"/>
      <c r="B325" s="11"/>
      <c r="C325" s="11"/>
      <c r="D325" s="11"/>
      <c r="E325" s="11"/>
      <c r="F325" s="11"/>
      <c r="G325" s="11"/>
      <c r="H325" s="11"/>
      <c r="I325" s="11"/>
      <c r="J325" s="11"/>
      <c r="K325" s="11"/>
      <c r="L325" s="11"/>
      <c r="M325" s="11"/>
      <c r="N325" s="11"/>
      <c r="O325" s="11"/>
      <c r="P325" s="11"/>
      <c r="Q325" s="11"/>
      <c r="R325" s="11"/>
      <c r="S325" s="11"/>
      <c r="T325" s="11"/>
      <c r="U325" s="113"/>
    </row>
    <row r="326" spans="1:21" ht="13.2">
      <c r="A326" s="11"/>
      <c r="B326" s="11"/>
      <c r="C326" s="11"/>
      <c r="D326" s="11"/>
      <c r="E326" s="11"/>
      <c r="F326" s="11"/>
      <c r="G326" s="11"/>
      <c r="H326" s="11"/>
      <c r="I326" s="11"/>
      <c r="J326" s="11"/>
      <c r="K326" s="11"/>
      <c r="L326" s="11"/>
      <c r="M326" s="11"/>
      <c r="N326" s="11"/>
      <c r="O326" s="11"/>
      <c r="P326" s="11"/>
      <c r="Q326" s="11"/>
      <c r="R326" s="11"/>
      <c r="S326" s="11"/>
      <c r="T326" s="11"/>
      <c r="U326" s="113"/>
    </row>
    <row r="327" spans="1:21" ht="13.2">
      <c r="A327" s="11"/>
      <c r="B327" s="11"/>
      <c r="C327" s="11"/>
      <c r="D327" s="11"/>
      <c r="E327" s="11"/>
      <c r="F327" s="11"/>
      <c r="G327" s="11"/>
      <c r="H327" s="11"/>
      <c r="I327" s="11"/>
      <c r="J327" s="11"/>
      <c r="K327" s="11"/>
      <c r="L327" s="11"/>
      <c r="M327" s="11"/>
      <c r="N327" s="11"/>
      <c r="O327" s="11"/>
      <c r="P327" s="11"/>
      <c r="Q327" s="11"/>
      <c r="R327" s="11"/>
      <c r="S327" s="11"/>
      <c r="T327" s="11"/>
      <c r="U327" s="113"/>
    </row>
    <row r="328" spans="1:21" ht="13.2">
      <c r="A328" s="11"/>
      <c r="B328" s="11"/>
      <c r="C328" s="11"/>
      <c r="D328" s="11"/>
      <c r="E328" s="11"/>
      <c r="F328" s="11"/>
      <c r="G328" s="11"/>
      <c r="H328" s="11"/>
      <c r="I328" s="11"/>
      <c r="J328" s="11"/>
      <c r="K328" s="11"/>
      <c r="L328" s="11"/>
      <c r="M328" s="11"/>
      <c r="N328" s="11"/>
      <c r="O328" s="11"/>
      <c r="P328" s="11"/>
      <c r="Q328" s="11"/>
      <c r="R328" s="11"/>
      <c r="S328" s="11"/>
      <c r="T328" s="11"/>
      <c r="U328" s="113"/>
    </row>
    <row r="329" spans="1:21" ht="13.2">
      <c r="A329" s="11"/>
      <c r="B329" s="11"/>
      <c r="C329" s="11"/>
      <c r="D329" s="11"/>
      <c r="E329" s="11"/>
      <c r="F329" s="11"/>
      <c r="G329" s="11"/>
      <c r="H329" s="11"/>
      <c r="I329" s="11"/>
      <c r="J329" s="11"/>
      <c r="K329" s="11"/>
      <c r="L329" s="11"/>
      <c r="M329" s="11"/>
      <c r="N329" s="11"/>
      <c r="O329" s="11"/>
      <c r="P329" s="11"/>
      <c r="Q329" s="11"/>
      <c r="R329" s="11"/>
      <c r="S329" s="11"/>
      <c r="T329" s="11"/>
      <c r="U329" s="113"/>
    </row>
    <row r="330" spans="1:21" ht="13.2">
      <c r="A330" s="11"/>
      <c r="B330" s="11"/>
      <c r="C330" s="11"/>
      <c r="D330" s="11"/>
      <c r="E330" s="11"/>
      <c r="F330" s="11"/>
      <c r="G330" s="11"/>
      <c r="H330" s="11"/>
      <c r="I330" s="11"/>
      <c r="J330" s="11"/>
      <c r="K330" s="11"/>
      <c r="L330" s="11"/>
      <c r="M330" s="11"/>
      <c r="N330" s="11"/>
      <c r="O330" s="11"/>
      <c r="P330" s="11"/>
      <c r="Q330" s="11"/>
      <c r="R330" s="11"/>
      <c r="S330" s="11"/>
      <c r="T330" s="11"/>
      <c r="U330" s="113"/>
    </row>
    <row r="331" spans="1:21" ht="13.2">
      <c r="A331" s="11"/>
      <c r="B331" s="11"/>
      <c r="C331" s="11"/>
      <c r="D331" s="11"/>
      <c r="E331" s="11"/>
      <c r="F331" s="11"/>
      <c r="G331" s="11"/>
      <c r="H331" s="11"/>
      <c r="I331" s="11"/>
      <c r="J331" s="11"/>
      <c r="K331" s="11"/>
      <c r="L331" s="11"/>
      <c r="M331" s="11"/>
      <c r="N331" s="11"/>
      <c r="O331" s="11"/>
      <c r="P331" s="11"/>
      <c r="Q331" s="11"/>
      <c r="R331" s="11"/>
      <c r="S331" s="11"/>
      <c r="T331" s="11"/>
      <c r="U331" s="113"/>
    </row>
    <row r="332" spans="1:21" ht="13.2">
      <c r="A332" s="11"/>
      <c r="B332" s="11"/>
      <c r="C332" s="11"/>
      <c r="D332" s="11"/>
      <c r="E332" s="11"/>
      <c r="F332" s="11"/>
      <c r="G332" s="11"/>
      <c r="H332" s="11"/>
      <c r="I332" s="11"/>
      <c r="J332" s="11"/>
      <c r="K332" s="11"/>
      <c r="L332" s="11"/>
      <c r="M332" s="11"/>
      <c r="N332" s="11"/>
      <c r="O332" s="11"/>
      <c r="P332" s="11"/>
      <c r="Q332" s="11"/>
      <c r="R332" s="11"/>
      <c r="S332" s="11"/>
      <c r="T332" s="11"/>
      <c r="U332" s="113"/>
    </row>
    <row r="333" spans="1:21" ht="13.2">
      <c r="A333" s="11"/>
      <c r="B333" s="11"/>
      <c r="C333" s="11"/>
      <c r="D333" s="11"/>
      <c r="E333" s="11"/>
      <c r="F333" s="11"/>
      <c r="G333" s="11"/>
      <c r="H333" s="11"/>
      <c r="I333" s="11"/>
      <c r="J333" s="11"/>
      <c r="K333" s="11"/>
      <c r="L333" s="11"/>
      <c r="M333" s="11"/>
      <c r="N333" s="11"/>
      <c r="O333" s="11"/>
      <c r="P333" s="11"/>
      <c r="Q333" s="11"/>
      <c r="R333" s="11"/>
      <c r="S333" s="11"/>
      <c r="T333" s="11"/>
      <c r="U333" s="113"/>
    </row>
    <row r="334" spans="1:21" ht="13.2">
      <c r="A334" s="11"/>
      <c r="B334" s="11"/>
      <c r="C334" s="11"/>
      <c r="D334" s="11"/>
      <c r="E334" s="11"/>
      <c r="F334" s="11"/>
      <c r="G334" s="11"/>
      <c r="H334" s="11"/>
      <c r="I334" s="11"/>
      <c r="J334" s="11"/>
      <c r="K334" s="11"/>
      <c r="L334" s="11"/>
      <c r="M334" s="11"/>
      <c r="N334" s="11"/>
      <c r="O334" s="11"/>
      <c r="P334" s="11"/>
      <c r="Q334" s="11"/>
      <c r="R334" s="11"/>
      <c r="S334" s="11"/>
      <c r="T334" s="11"/>
      <c r="U334" s="113"/>
    </row>
    <row r="335" spans="1:21" ht="13.2">
      <c r="A335" s="11"/>
      <c r="B335" s="11"/>
      <c r="C335" s="11"/>
      <c r="D335" s="11"/>
      <c r="E335" s="11"/>
      <c r="F335" s="11"/>
      <c r="G335" s="11"/>
      <c r="H335" s="11"/>
      <c r="I335" s="11"/>
      <c r="J335" s="11"/>
      <c r="K335" s="11"/>
      <c r="L335" s="11"/>
      <c r="M335" s="11"/>
      <c r="N335" s="11"/>
      <c r="O335" s="11"/>
      <c r="P335" s="11"/>
      <c r="Q335" s="11"/>
      <c r="R335" s="11"/>
      <c r="S335" s="11"/>
      <c r="T335" s="11"/>
      <c r="U335" s="113"/>
    </row>
    <row r="336" spans="1:21" ht="13.2">
      <c r="A336" s="11"/>
      <c r="B336" s="11"/>
      <c r="C336" s="11"/>
      <c r="D336" s="11"/>
      <c r="E336" s="11"/>
      <c r="F336" s="11"/>
      <c r="G336" s="11"/>
      <c r="H336" s="11"/>
      <c r="I336" s="11"/>
      <c r="J336" s="11"/>
      <c r="K336" s="11"/>
      <c r="L336" s="11"/>
      <c r="M336" s="11"/>
      <c r="N336" s="11"/>
      <c r="O336" s="11"/>
      <c r="P336" s="11"/>
      <c r="Q336" s="11"/>
      <c r="R336" s="11"/>
      <c r="S336" s="11"/>
      <c r="T336" s="11"/>
      <c r="U336" s="113"/>
    </row>
    <row r="337" spans="1:21" ht="13.2">
      <c r="A337" s="11"/>
      <c r="B337" s="11"/>
      <c r="C337" s="11"/>
      <c r="D337" s="11"/>
      <c r="E337" s="11"/>
      <c r="F337" s="11"/>
      <c r="G337" s="11"/>
      <c r="H337" s="11"/>
      <c r="I337" s="11"/>
      <c r="J337" s="11"/>
      <c r="K337" s="11"/>
      <c r="L337" s="11"/>
      <c r="M337" s="11"/>
      <c r="N337" s="11"/>
      <c r="O337" s="11"/>
      <c r="P337" s="11"/>
      <c r="Q337" s="11"/>
      <c r="R337" s="11"/>
      <c r="S337" s="11"/>
      <c r="T337" s="11"/>
      <c r="U337" s="113"/>
    </row>
    <row r="338" spans="1:21" ht="13.2">
      <c r="A338" s="11"/>
      <c r="B338" s="11"/>
      <c r="C338" s="11"/>
      <c r="D338" s="11"/>
      <c r="E338" s="11"/>
      <c r="F338" s="11"/>
      <c r="G338" s="11"/>
      <c r="H338" s="11"/>
      <c r="I338" s="11"/>
      <c r="J338" s="11"/>
      <c r="K338" s="11"/>
      <c r="L338" s="11"/>
      <c r="M338" s="11"/>
      <c r="N338" s="11"/>
      <c r="O338" s="11"/>
      <c r="P338" s="11"/>
      <c r="Q338" s="11"/>
      <c r="R338" s="11"/>
      <c r="S338" s="11"/>
      <c r="T338" s="11"/>
      <c r="U338" s="113"/>
    </row>
    <row r="339" spans="1:21" ht="13.2">
      <c r="A339" s="11"/>
      <c r="B339" s="11"/>
      <c r="C339" s="11"/>
      <c r="D339" s="11"/>
      <c r="E339" s="11"/>
      <c r="F339" s="11"/>
      <c r="G339" s="11"/>
      <c r="H339" s="11"/>
      <c r="I339" s="11"/>
      <c r="J339" s="11"/>
      <c r="K339" s="11"/>
      <c r="L339" s="11"/>
      <c r="M339" s="11"/>
      <c r="N339" s="11"/>
      <c r="O339" s="11"/>
      <c r="P339" s="11"/>
      <c r="Q339" s="11"/>
      <c r="R339" s="11"/>
      <c r="S339" s="11"/>
      <c r="T339" s="11"/>
      <c r="U339" s="113"/>
    </row>
    <row r="340" spans="1:21" ht="13.2">
      <c r="A340" s="11"/>
      <c r="B340" s="11"/>
      <c r="C340" s="11"/>
      <c r="D340" s="11"/>
      <c r="E340" s="11"/>
      <c r="F340" s="11"/>
      <c r="G340" s="11"/>
      <c r="H340" s="11"/>
      <c r="I340" s="11"/>
      <c r="J340" s="11"/>
      <c r="K340" s="11"/>
      <c r="L340" s="11"/>
      <c r="M340" s="11"/>
      <c r="N340" s="11"/>
      <c r="O340" s="11"/>
      <c r="P340" s="11"/>
      <c r="Q340" s="11"/>
      <c r="R340" s="11"/>
      <c r="S340" s="11"/>
      <c r="T340" s="11"/>
      <c r="U340" s="113"/>
    </row>
    <row r="341" spans="1:21" ht="13.2">
      <c r="A341" s="11"/>
      <c r="B341" s="11"/>
      <c r="C341" s="11"/>
      <c r="D341" s="11"/>
      <c r="E341" s="11"/>
      <c r="F341" s="11"/>
      <c r="G341" s="11"/>
      <c r="H341" s="11"/>
      <c r="I341" s="11"/>
      <c r="J341" s="11"/>
      <c r="K341" s="11"/>
      <c r="L341" s="11"/>
      <c r="M341" s="11"/>
      <c r="N341" s="11"/>
      <c r="O341" s="11"/>
      <c r="P341" s="11"/>
      <c r="Q341" s="11"/>
      <c r="R341" s="11"/>
      <c r="S341" s="11"/>
      <c r="T341" s="11"/>
      <c r="U341" s="113"/>
    </row>
    <row r="342" spans="1:21" ht="13.2">
      <c r="A342" s="11"/>
      <c r="B342" s="11"/>
      <c r="C342" s="11"/>
      <c r="D342" s="11"/>
      <c r="E342" s="11"/>
      <c r="F342" s="11"/>
      <c r="G342" s="11"/>
      <c r="H342" s="11"/>
      <c r="I342" s="11"/>
      <c r="J342" s="11"/>
      <c r="K342" s="11"/>
      <c r="L342" s="11"/>
      <c r="M342" s="11"/>
      <c r="N342" s="11"/>
      <c r="O342" s="11"/>
      <c r="P342" s="11"/>
      <c r="Q342" s="11"/>
      <c r="R342" s="11"/>
      <c r="S342" s="11"/>
      <c r="T342" s="11"/>
      <c r="U342" s="113"/>
    </row>
    <row r="343" spans="1:21" ht="13.2">
      <c r="A343" s="11"/>
      <c r="B343" s="11"/>
      <c r="C343" s="11"/>
      <c r="D343" s="11"/>
      <c r="E343" s="11"/>
      <c r="F343" s="11"/>
      <c r="G343" s="11"/>
      <c r="H343" s="11"/>
      <c r="I343" s="11"/>
      <c r="J343" s="11"/>
      <c r="K343" s="11"/>
      <c r="L343" s="11"/>
      <c r="M343" s="11"/>
      <c r="N343" s="11"/>
      <c r="O343" s="11"/>
      <c r="P343" s="11"/>
      <c r="Q343" s="11"/>
      <c r="R343" s="11"/>
      <c r="S343" s="11"/>
      <c r="T343" s="11"/>
      <c r="U343" s="113"/>
    </row>
    <row r="344" spans="1:21" ht="13.2">
      <c r="A344" s="11"/>
      <c r="B344" s="11"/>
      <c r="C344" s="11"/>
      <c r="D344" s="11"/>
      <c r="E344" s="11"/>
      <c r="F344" s="11"/>
      <c r="G344" s="11"/>
      <c r="H344" s="11"/>
      <c r="I344" s="11"/>
      <c r="J344" s="11"/>
      <c r="K344" s="11"/>
      <c r="L344" s="11"/>
      <c r="M344" s="11"/>
      <c r="N344" s="11"/>
      <c r="O344" s="11"/>
      <c r="P344" s="11"/>
      <c r="Q344" s="11"/>
      <c r="R344" s="11"/>
      <c r="S344" s="11"/>
      <c r="T344" s="11"/>
      <c r="U344" s="113"/>
    </row>
    <row r="345" spans="1:21" ht="13.2">
      <c r="A345" s="11"/>
      <c r="B345" s="11"/>
      <c r="C345" s="11"/>
      <c r="D345" s="11"/>
      <c r="E345" s="11"/>
      <c r="F345" s="11"/>
      <c r="G345" s="11"/>
      <c r="H345" s="11"/>
      <c r="I345" s="11"/>
      <c r="J345" s="11"/>
      <c r="K345" s="11"/>
      <c r="L345" s="11"/>
      <c r="M345" s="11"/>
      <c r="N345" s="11"/>
      <c r="O345" s="11"/>
      <c r="P345" s="11"/>
      <c r="Q345" s="11"/>
      <c r="R345" s="11"/>
      <c r="S345" s="11"/>
      <c r="T345" s="11"/>
      <c r="U345" s="113"/>
    </row>
    <row r="346" spans="1:21" ht="13.2">
      <c r="A346" s="11"/>
      <c r="B346" s="11"/>
      <c r="C346" s="11"/>
      <c r="D346" s="11"/>
      <c r="E346" s="11"/>
      <c r="F346" s="11"/>
      <c r="G346" s="11"/>
      <c r="H346" s="11"/>
      <c r="I346" s="11"/>
      <c r="J346" s="11"/>
      <c r="K346" s="11"/>
      <c r="L346" s="11"/>
      <c r="M346" s="11"/>
      <c r="N346" s="11"/>
      <c r="O346" s="11"/>
      <c r="P346" s="11"/>
      <c r="Q346" s="11"/>
      <c r="R346" s="11"/>
      <c r="S346" s="11"/>
      <c r="T346" s="11"/>
      <c r="U346" s="113"/>
    </row>
    <row r="347" spans="1:21" ht="13.2">
      <c r="A347" s="11"/>
      <c r="B347" s="11"/>
      <c r="C347" s="11"/>
      <c r="D347" s="11"/>
      <c r="E347" s="11"/>
      <c r="F347" s="11"/>
      <c r="G347" s="11"/>
      <c r="H347" s="11"/>
      <c r="I347" s="11"/>
      <c r="J347" s="11"/>
      <c r="K347" s="11"/>
      <c r="L347" s="11"/>
      <c r="M347" s="11"/>
      <c r="N347" s="11"/>
      <c r="O347" s="11"/>
      <c r="P347" s="11"/>
      <c r="Q347" s="11"/>
      <c r="R347" s="11"/>
      <c r="S347" s="11"/>
      <c r="T347" s="11"/>
      <c r="U347" s="113"/>
    </row>
    <row r="348" spans="1:21" ht="13.2">
      <c r="A348" s="11"/>
      <c r="B348" s="11"/>
      <c r="C348" s="11"/>
      <c r="D348" s="11"/>
      <c r="E348" s="11"/>
      <c r="F348" s="11"/>
      <c r="G348" s="11"/>
      <c r="H348" s="11"/>
      <c r="I348" s="11"/>
      <c r="J348" s="11"/>
      <c r="K348" s="11"/>
      <c r="L348" s="11"/>
      <c r="M348" s="11"/>
      <c r="N348" s="11"/>
      <c r="O348" s="11"/>
      <c r="P348" s="11"/>
      <c r="Q348" s="11"/>
      <c r="R348" s="11"/>
      <c r="S348" s="11"/>
      <c r="T348" s="11"/>
      <c r="U348" s="113"/>
    </row>
    <row r="349" spans="1:21" ht="13.2">
      <c r="A349" s="11"/>
      <c r="B349" s="11"/>
      <c r="C349" s="11"/>
      <c r="D349" s="11"/>
      <c r="E349" s="11"/>
      <c r="F349" s="11"/>
      <c r="G349" s="11"/>
      <c r="H349" s="11"/>
      <c r="I349" s="11"/>
      <c r="J349" s="11"/>
      <c r="K349" s="11"/>
      <c r="L349" s="11"/>
      <c r="M349" s="11"/>
      <c r="N349" s="11"/>
      <c r="O349" s="11"/>
      <c r="P349" s="11"/>
      <c r="Q349" s="11"/>
      <c r="R349" s="11"/>
      <c r="S349" s="11"/>
      <c r="T349" s="11"/>
      <c r="U349" s="113"/>
    </row>
    <row r="350" spans="1:21" ht="13.2">
      <c r="A350" s="11"/>
      <c r="B350" s="11"/>
      <c r="C350" s="11"/>
      <c r="D350" s="11"/>
      <c r="E350" s="11"/>
      <c r="F350" s="11"/>
      <c r="G350" s="11"/>
      <c r="H350" s="11"/>
      <c r="I350" s="11"/>
      <c r="J350" s="11"/>
      <c r="K350" s="11"/>
      <c r="L350" s="11"/>
      <c r="M350" s="11"/>
      <c r="N350" s="11"/>
      <c r="O350" s="11"/>
      <c r="P350" s="11"/>
      <c r="Q350" s="11"/>
      <c r="R350" s="11"/>
      <c r="S350" s="11"/>
      <c r="T350" s="11"/>
      <c r="U350" s="113"/>
    </row>
    <row r="351" spans="1:21" ht="13.2">
      <c r="A351" s="11"/>
      <c r="B351" s="11"/>
      <c r="C351" s="11"/>
      <c r="D351" s="11"/>
      <c r="E351" s="11"/>
      <c r="F351" s="11"/>
      <c r="G351" s="11"/>
      <c r="H351" s="11"/>
      <c r="I351" s="11"/>
      <c r="J351" s="11"/>
      <c r="K351" s="11"/>
      <c r="L351" s="11"/>
      <c r="M351" s="11"/>
      <c r="N351" s="11"/>
      <c r="O351" s="11"/>
      <c r="P351" s="11"/>
      <c r="Q351" s="11"/>
      <c r="R351" s="11"/>
      <c r="S351" s="11"/>
      <c r="T351" s="11"/>
      <c r="U351" s="113"/>
    </row>
    <row r="352" spans="1:21" ht="13.2">
      <c r="A352" s="11"/>
      <c r="B352" s="11"/>
      <c r="C352" s="11"/>
      <c r="D352" s="11"/>
      <c r="E352" s="11"/>
      <c r="F352" s="11"/>
      <c r="G352" s="11"/>
      <c r="H352" s="11"/>
      <c r="I352" s="11"/>
      <c r="J352" s="11"/>
      <c r="K352" s="11"/>
      <c r="L352" s="11"/>
      <c r="M352" s="11"/>
      <c r="N352" s="11"/>
      <c r="O352" s="11"/>
      <c r="P352" s="11"/>
      <c r="Q352" s="11"/>
      <c r="R352" s="11"/>
      <c r="S352" s="11"/>
      <c r="T352" s="11"/>
      <c r="U352" s="113"/>
    </row>
    <row r="353" spans="1:21" ht="13.2">
      <c r="A353" s="11"/>
      <c r="B353" s="11"/>
      <c r="C353" s="11"/>
      <c r="D353" s="11"/>
      <c r="E353" s="11"/>
      <c r="F353" s="11"/>
      <c r="G353" s="11"/>
      <c r="H353" s="11"/>
      <c r="I353" s="11"/>
      <c r="J353" s="11"/>
      <c r="K353" s="11"/>
      <c r="L353" s="11"/>
      <c r="M353" s="11"/>
      <c r="N353" s="11"/>
      <c r="O353" s="11"/>
      <c r="P353" s="11"/>
      <c r="Q353" s="11"/>
      <c r="R353" s="11"/>
      <c r="S353" s="11"/>
      <c r="T353" s="11"/>
      <c r="U353" s="113"/>
    </row>
    <row r="354" spans="1:21" ht="13.2">
      <c r="A354" s="11"/>
      <c r="B354" s="11"/>
      <c r="C354" s="11"/>
      <c r="D354" s="11"/>
      <c r="E354" s="11"/>
      <c r="F354" s="11"/>
      <c r="G354" s="11"/>
      <c r="H354" s="11"/>
      <c r="I354" s="11"/>
      <c r="J354" s="11"/>
      <c r="K354" s="11"/>
      <c r="L354" s="11"/>
      <c r="M354" s="11"/>
      <c r="N354" s="11"/>
      <c r="O354" s="11"/>
      <c r="P354" s="11"/>
      <c r="Q354" s="11"/>
      <c r="R354" s="11"/>
      <c r="S354" s="11"/>
      <c r="T354" s="11"/>
      <c r="U354" s="113"/>
    </row>
    <row r="355" spans="1:21" ht="13.2">
      <c r="A355" s="11"/>
      <c r="B355" s="11"/>
      <c r="C355" s="11"/>
      <c r="D355" s="11"/>
      <c r="E355" s="11"/>
      <c r="F355" s="11"/>
      <c r="G355" s="11"/>
      <c r="H355" s="11"/>
      <c r="I355" s="11"/>
      <c r="J355" s="11"/>
      <c r="K355" s="11"/>
      <c r="L355" s="11"/>
      <c r="M355" s="11"/>
      <c r="N355" s="11"/>
      <c r="O355" s="11"/>
      <c r="P355" s="11"/>
      <c r="Q355" s="11"/>
      <c r="R355" s="11"/>
      <c r="S355" s="11"/>
      <c r="T355" s="11"/>
      <c r="U355" s="113"/>
    </row>
    <row r="356" spans="1:21" ht="13.2">
      <c r="A356" s="11"/>
      <c r="B356" s="11"/>
      <c r="C356" s="11"/>
      <c r="D356" s="11"/>
      <c r="E356" s="11"/>
      <c r="F356" s="11"/>
      <c r="G356" s="11"/>
      <c r="H356" s="11"/>
      <c r="I356" s="11"/>
      <c r="J356" s="11"/>
      <c r="K356" s="11"/>
      <c r="L356" s="11"/>
      <c r="M356" s="11"/>
      <c r="N356" s="11"/>
      <c r="O356" s="11"/>
      <c r="P356" s="11"/>
      <c r="Q356" s="11"/>
      <c r="R356" s="11"/>
      <c r="S356" s="11"/>
      <c r="T356" s="11"/>
      <c r="U356" s="113"/>
    </row>
    <row r="357" spans="1:21" ht="13.2">
      <c r="A357" s="11"/>
      <c r="B357" s="11"/>
      <c r="C357" s="11"/>
      <c r="D357" s="11"/>
      <c r="E357" s="11"/>
      <c r="F357" s="11"/>
      <c r="G357" s="11"/>
      <c r="H357" s="11"/>
      <c r="I357" s="11"/>
      <c r="J357" s="11"/>
      <c r="K357" s="11"/>
      <c r="L357" s="11"/>
      <c r="M357" s="11"/>
      <c r="N357" s="11"/>
      <c r="O357" s="11"/>
      <c r="P357" s="11"/>
      <c r="Q357" s="11"/>
      <c r="R357" s="11"/>
      <c r="S357" s="11"/>
      <c r="T357" s="11"/>
      <c r="U357" s="113"/>
    </row>
    <row r="358" spans="1:21" ht="13.2">
      <c r="A358" s="11"/>
      <c r="B358" s="11"/>
      <c r="C358" s="11"/>
      <c r="D358" s="11"/>
      <c r="E358" s="11"/>
      <c r="F358" s="11"/>
      <c r="G358" s="11"/>
      <c r="H358" s="11"/>
      <c r="I358" s="11"/>
      <c r="J358" s="11"/>
      <c r="K358" s="11"/>
      <c r="L358" s="11"/>
      <c r="M358" s="11"/>
      <c r="N358" s="11"/>
      <c r="O358" s="11"/>
      <c r="P358" s="11"/>
      <c r="Q358" s="11"/>
      <c r="R358" s="11"/>
      <c r="S358" s="11"/>
      <c r="T358" s="11"/>
      <c r="U358" s="113"/>
    </row>
    <row r="359" spans="1:21" ht="13.2">
      <c r="A359" s="11"/>
      <c r="B359" s="11"/>
      <c r="C359" s="11"/>
      <c r="D359" s="11"/>
      <c r="E359" s="11"/>
      <c r="F359" s="11"/>
      <c r="G359" s="11"/>
      <c r="H359" s="11"/>
      <c r="I359" s="11"/>
      <c r="J359" s="11"/>
      <c r="K359" s="11"/>
      <c r="L359" s="11"/>
      <c r="M359" s="11"/>
      <c r="N359" s="11"/>
      <c r="O359" s="11"/>
      <c r="P359" s="11"/>
      <c r="Q359" s="11"/>
      <c r="R359" s="11"/>
      <c r="S359" s="11"/>
      <c r="T359" s="11"/>
      <c r="U359" s="113"/>
    </row>
    <row r="360" spans="1:21" ht="13.2">
      <c r="A360" s="11"/>
      <c r="B360" s="11"/>
      <c r="C360" s="11"/>
      <c r="D360" s="11"/>
      <c r="E360" s="11"/>
      <c r="F360" s="11"/>
      <c r="G360" s="11"/>
      <c r="H360" s="11"/>
      <c r="I360" s="11"/>
      <c r="J360" s="11"/>
      <c r="K360" s="11"/>
      <c r="L360" s="11"/>
      <c r="M360" s="11"/>
      <c r="N360" s="11"/>
      <c r="O360" s="11"/>
      <c r="P360" s="11"/>
      <c r="Q360" s="11"/>
      <c r="R360" s="11"/>
      <c r="S360" s="11"/>
      <c r="T360" s="11"/>
      <c r="U360" s="113"/>
    </row>
    <row r="361" spans="1:21" ht="13.2">
      <c r="A361" s="11"/>
      <c r="B361" s="11"/>
      <c r="C361" s="11"/>
      <c r="D361" s="11"/>
      <c r="E361" s="11"/>
      <c r="F361" s="11"/>
      <c r="G361" s="11"/>
      <c r="H361" s="11"/>
      <c r="I361" s="11"/>
      <c r="J361" s="11"/>
      <c r="K361" s="11"/>
      <c r="L361" s="11"/>
      <c r="M361" s="11"/>
      <c r="N361" s="11"/>
      <c r="O361" s="11"/>
      <c r="P361" s="11"/>
      <c r="Q361" s="11"/>
      <c r="R361" s="11"/>
      <c r="S361" s="11"/>
      <c r="T361" s="11"/>
      <c r="U361" s="113"/>
    </row>
    <row r="362" spans="1:21" ht="13.2">
      <c r="A362" s="11"/>
      <c r="B362" s="11"/>
      <c r="C362" s="11"/>
      <c r="D362" s="11"/>
      <c r="E362" s="11"/>
      <c r="F362" s="11"/>
      <c r="G362" s="11"/>
      <c r="H362" s="11"/>
      <c r="I362" s="11"/>
      <c r="J362" s="11"/>
      <c r="K362" s="11"/>
      <c r="L362" s="11"/>
      <c r="M362" s="11"/>
      <c r="N362" s="11"/>
      <c r="O362" s="11"/>
      <c r="P362" s="11"/>
      <c r="Q362" s="11"/>
      <c r="R362" s="11"/>
      <c r="S362" s="11"/>
      <c r="T362" s="11"/>
      <c r="U362" s="113"/>
    </row>
    <row r="363" spans="1:21" ht="13.2">
      <c r="A363" s="11"/>
      <c r="B363" s="11"/>
      <c r="C363" s="11"/>
      <c r="D363" s="11"/>
      <c r="E363" s="11"/>
      <c r="F363" s="11"/>
      <c r="G363" s="11"/>
      <c r="H363" s="11"/>
      <c r="I363" s="11"/>
      <c r="J363" s="11"/>
      <c r="K363" s="11"/>
      <c r="L363" s="11"/>
      <c r="M363" s="11"/>
      <c r="N363" s="11"/>
      <c r="O363" s="11"/>
      <c r="P363" s="11"/>
      <c r="Q363" s="11"/>
      <c r="R363" s="11"/>
      <c r="S363" s="11"/>
      <c r="T363" s="11"/>
      <c r="U363" s="113"/>
    </row>
    <row r="364" spans="1:21" ht="13.2">
      <c r="A364" s="11"/>
      <c r="B364" s="11"/>
      <c r="C364" s="11"/>
      <c r="D364" s="11"/>
      <c r="E364" s="11"/>
      <c r="F364" s="11"/>
      <c r="G364" s="11"/>
      <c r="H364" s="11"/>
      <c r="I364" s="11"/>
      <c r="J364" s="11"/>
      <c r="K364" s="11"/>
      <c r="L364" s="11"/>
      <c r="M364" s="11"/>
      <c r="N364" s="11"/>
      <c r="O364" s="11"/>
      <c r="P364" s="11"/>
      <c r="Q364" s="11"/>
      <c r="R364" s="11"/>
      <c r="S364" s="11"/>
      <c r="T364" s="11"/>
      <c r="U364" s="113"/>
    </row>
    <row r="365" spans="1:21" ht="13.2">
      <c r="A365" s="11"/>
      <c r="B365" s="11"/>
      <c r="C365" s="11"/>
      <c r="D365" s="11"/>
      <c r="E365" s="11"/>
      <c r="F365" s="11"/>
      <c r="G365" s="11"/>
      <c r="H365" s="11"/>
      <c r="I365" s="11"/>
      <c r="J365" s="11"/>
      <c r="K365" s="11"/>
      <c r="L365" s="11"/>
      <c r="M365" s="11"/>
      <c r="N365" s="11"/>
      <c r="O365" s="11"/>
      <c r="P365" s="11"/>
      <c r="Q365" s="11"/>
      <c r="R365" s="11"/>
      <c r="S365" s="11"/>
      <c r="T365" s="11"/>
      <c r="U365" s="113"/>
    </row>
    <row r="366" spans="1:21" ht="13.2">
      <c r="A366" s="11"/>
      <c r="B366" s="11"/>
      <c r="C366" s="11"/>
      <c r="D366" s="11"/>
      <c r="E366" s="11"/>
      <c r="F366" s="11"/>
      <c r="G366" s="11"/>
      <c r="H366" s="11"/>
      <c r="I366" s="11"/>
      <c r="J366" s="11"/>
      <c r="K366" s="11"/>
      <c r="L366" s="11"/>
      <c r="M366" s="11"/>
      <c r="N366" s="11"/>
      <c r="O366" s="11"/>
      <c r="P366" s="11"/>
      <c r="Q366" s="11"/>
      <c r="R366" s="11"/>
      <c r="S366" s="11"/>
      <c r="T366" s="11"/>
      <c r="U366" s="113"/>
    </row>
    <row r="367" spans="1:21" ht="13.2">
      <c r="A367" s="11"/>
      <c r="B367" s="11"/>
      <c r="C367" s="11"/>
      <c r="D367" s="11"/>
      <c r="E367" s="11"/>
      <c r="F367" s="11"/>
      <c r="G367" s="11"/>
      <c r="H367" s="11"/>
      <c r="I367" s="11"/>
      <c r="J367" s="11"/>
      <c r="K367" s="11"/>
      <c r="L367" s="11"/>
      <c r="M367" s="11"/>
      <c r="N367" s="11"/>
      <c r="O367" s="11"/>
      <c r="P367" s="11"/>
      <c r="Q367" s="11"/>
      <c r="R367" s="11"/>
      <c r="S367" s="11"/>
      <c r="T367" s="11"/>
      <c r="U367" s="113"/>
    </row>
    <row r="368" spans="1:21" ht="13.2">
      <c r="A368" s="11"/>
      <c r="B368" s="11"/>
      <c r="C368" s="11"/>
      <c r="D368" s="11"/>
      <c r="E368" s="11"/>
      <c r="F368" s="11"/>
      <c r="G368" s="11"/>
      <c r="H368" s="11"/>
      <c r="I368" s="11"/>
      <c r="J368" s="11"/>
      <c r="K368" s="11"/>
      <c r="L368" s="11"/>
      <c r="M368" s="11"/>
      <c r="N368" s="11"/>
      <c r="O368" s="11"/>
      <c r="P368" s="11"/>
      <c r="Q368" s="11"/>
      <c r="R368" s="11"/>
      <c r="S368" s="11"/>
      <c r="T368" s="11"/>
      <c r="U368" s="113"/>
    </row>
    <row r="369" spans="1:21" ht="13.2">
      <c r="A369" s="11"/>
      <c r="B369" s="11"/>
      <c r="C369" s="11"/>
      <c r="D369" s="11"/>
      <c r="E369" s="11"/>
      <c r="F369" s="11"/>
      <c r="G369" s="11"/>
      <c r="H369" s="11"/>
      <c r="I369" s="11"/>
      <c r="J369" s="11"/>
      <c r="K369" s="11"/>
      <c r="L369" s="11"/>
      <c r="M369" s="11"/>
      <c r="N369" s="11"/>
      <c r="O369" s="11"/>
      <c r="P369" s="11"/>
      <c r="Q369" s="11"/>
      <c r="R369" s="11"/>
      <c r="S369" s="11"/>
      <c r="T369" s="11"/>
      <c r="U369" s="113"/>
    </row>
    <row r="370" spans="1:21" ht="13.2">
      <c r="A370" s="11"/>
      <c r="B370" s="11"/>
      <c r="C370" s="11"/>
      <c r="D370" s="11"/>
      <c r="E370" s="11"/>
      <c r="F370" s="11"/>
      <c r="G370" s="11"/>
      <c r="H370" s="11"/>
      <c r="I370" s="11"/>
      <c r="J370" s="11"/>
      <c r="K370" s="11"/>
      <c r="L370" s="11"/>
      <c r="M370" s="11"/>
      <c r="N370" s="11"/>
      <c r="O370" s="11"/>
      <c r="P370" s="11"/>
      <c r="Q370" s="11"/>
      <c r="R370" s="11"/>
      <c r="S370" s="11"/>
      <c r="T370" s="11"/>
      <c r="U370" s="113"/>
    </row>
    <row r="371" spans="1:21" ht="13.2">
      <c r="A371" s="11"/>
      <c r="B371" s="11"/>
      <c r="C371" s="11"/>
      <c r="D371" s="11"/>
      <c r="E371" s="11"/>
      <c r="F371" s="11"/>
      <c r="G371" s="11"/>
      <c r="H371" s="11"/>
      <c r="I371" s="11"/>
      <c r="J371" s="11"/>
      <c r="K371" s="11"/>
      <c r="L371" s="11"/>
      <c r="M371" s="11"/>
      <c r="N371" s="11"/>
      <c r="O371" s="11"/>
      <c r="P371" s="11"/>
      <c r="Q371" s="11"/>
      <c r="R371" s="11"/>
      <c r="S371" s="11"/>
      <c r="T371" s="11"/>
      <c r="U371" s="113"/>
    </row>
    <row r="372" spans="1:21" ht="13.2">
      <c r="A372" s="11"/>
      <c r="B372" s="11"/>
      <c r="C372" s="11"/>
      <c r="D372" s="11"/>
      <c r="E372" s="11"/>
      <c r="F372" s="11"/>
      <c r="G372" s="11"/>
      <c r="H372" s="11"/>
      <c r="I372" s="11"/>
      <c r="J372" s="11"/>
      <c r="K372" s="11"/>
      <c r="L372" s="11"/>
      <c r="M372" s="11"/>
      <c r="N372" s="11"/>
      <c r="O372" s="11"/>
      <c r="P372" s="11"/>
      <c r="Q372" s="11"/>
      <c r="R372" s="11"/>
      <c r="S372" s="11"/>
      <c r="T372" s="11"/>
      <c r="U372" s="113"/>
    </row>
    <row r="373" spans="1:21" ht="13.2">
      <c r="A373" s="11"/>
      <c r="B373" s="11"/>
      <c r="C373" s="11"/>
      <c r="D373" s="11"/>
      <c r="E373" s="11"/>
      <c r="F373" s="11"/>
      <c r="G373" s="11"/>
      <c r="H373" s="11"/>
      <c r="I373" s="11"/>
      <c r="J373" s="11"/>
      <c r="K373" s="11"/>
      <c r="L373" s="11"/>
      <c r="M373" s="11"/>
      <c r="N373" s="11"/>
      <c r="O373" s="11"/>
      <c r="P373" s="11"/>
      <c r="Q373" s="11"/>
      <c r="R373" s="11"/>
      <c r="S373" s="11"/>
      <c r="T373" s="11"/>
      <c r="U373" s="113"/>
    </row>
    <row r="374" spans="1:21" ht="13.2">
      <c r="A374" s="11"/>
      <c r="B374" s="11"/>
      <c r="C374" s="11"/>
      <c r="D374" s="11"/>
      <c r="E374" s="11"/>
      <c r="F374" s="11"/>
      <c r="G374" s="11"/>
      <c r="H374" s="11"/>
      <c r="I374" s="11"/>
      <c r="J374" s="11"/>
      <c r="K374" s="11"/>
      <c r="L374" s="11"/>
      <c r="M374" s="11"/>
      <c r="N374" s="11"/>
      <c r="O374" s="11"/>
      <c r="P374" s="11"/>
      <c r="Q374" s="11"/>
      <c r="R374" s="11"/>
      <c r="S374" s="11"/>
      <c r="T374" s="11"/>
      <c r="U374" s="113"/>
    </row>
    <row r="375" spans="1:21" ht="13.2">
      <c r="A375" s="11"/>
      <c r="B375" s="11"/>
      <c r="C375" s="11"/>
      <c r="D375" s="11"/>
      <c r="E375" s="11"/>
      <c r="F375" s="11"/>
      <c r="G375" s="11"/>
      <c r="H375" s="11"/>
      <c r="I375" s="11"/>
      <c r="J375" s="11"/>
      <c r="K375" s="11"/>
      <c r="L375" s="11"/>
      <c r="M375" s="11"/>
      <c r="N375" s="11"/>
      <c r="O375" s="11"/>
      <c r="P375" s="11"/>
      <c r="Q375" s="11"/>
      <c r="R375" s="11"/>
      <c r="S375" s="11"/>
      <c r="T375" s="11"/>
      <c r="U375" s="113"/>
    </row>
    <row r="376" spans="1:21" ht="13.2">
      <c r="A376" s="11"/>
      <c r="B376" s="11"/>
      <c r="C376" s="11"/>
      <c r="D376" s="11"/>
      <c r="E376" s="11"/>
      <c r="F376" s="11"/>
      <c r="G376" s="11"/>
      <c r="H376" s="11"/>
      <c r="I376" s="11"/>
      <c r="J376" s="11"/>
      <c r="K376" s="11"/>
      <c r="L376" s="11"/>
      <c r="M376" s="11"/>
      <c r="N376" s="11"/>
      <c r="O376" s="11"/>
      <c r="P376" s="11"/>
      <c r="Q376" s="11"/>
      <c r="R376" s="11"/>
      <c r="S376" s="11"/>
      <c r="T376" s="11"/>
      <c r="U376" s="113"/>
    </row>
    <row r="377" spans="1:21" ht="13.2">
      <c r="A377" s="11"/>
      <c r="B377" s="11"/>
      <c r="C377" s="11"/>
      <c r="D377" s="11"/>
      <c r="E377" s="11"/>
      <c r="F377" s="11"/>
      <c r="G377" s="11"/>
      <c r="H377" s="11"/>
      <c r="I377" s="11"/>
      <c r="J377" s="11"/>
      <c r="K377" s="11"/>
      <c r="L377" s="11"/>
      <c r="M377" s="11"/>
      <c r="N377" s="11"/>
      <c r="O377" s="11"/>
      <c r="P377" s="11"/>
      <c r="Q377" s="11"/>
      <c r="R377" s="11"/>
      <c r="S377" s="11"/>
      <c r="T377" s="11"/>
      <c r="U377" s="113"/>
    </row>
    <row r="378" spans="1:21" ht="13.2">
      <c r="A378" s="11"/>
      <c r="B378" s="11"/>
      <c r="C378" s="11"/>
      <c r="D378" s="11"/>
      <c r="E378" s="11"/>
      <c r="F378" s="11"/>
      <c r="G378" s="11"/>
      <c r="H378" s="11"/>
      <c r="I378" s="11"/>
      <c r="J378" s="11"/>
      <c r="K378" s="11"/>
      <c r="L378" s="11"/>
      <c r="M378" s="11"/>
      <c r="N378" s="11"/>
      <c r="O378" s="11"/>
      <c r="P378" s="11"/>
      <c r="Q378" s="11"/>
      <c r="R378" s="11"/>
      <c r="S378" s="11"/>
      <c r="T378" s="11"/>
      <c r="U378" s="113"/>
    </row>
    <row r="379" spans="1:21" ht="13.2">
      <c r="A379" s="11"/>
      <c r="B379" s="11"/>
      <c r="C379" s="11"/>
      <c r="D379" s="11"/>
      <c r="E379" s="11"/>
      <c r="F379" s="11"/>
      <c r="G379" s="11"/>
      <c r="H379" s="11"/>
      <c r="I379" s="11"/>
      <c r="J379" s="11"/>
      <c r="K379" s="11"/>
      <c r="L379" s="11"/>
      <c r="M379" s="11"/>
      <c r="N379" s="11"/>
      <c r="O379" s="11"/>
      <c r="P379" s="11"/>
      <c r="Q379" s="11"/>
      <c r="R379" s="11"/>
      <c r="S379" s="11"/>
      <c r="T379" s="11"/>
      <c r="U379" s="113"/>
    </row>
    <row r="380" spans="1:21" ht="13.2">
      <c r="A380" s="11"/>
      <c r="B380" s="11"/>
      <c r="C380" s="11"/>
      <c r="D380" s="11"/>
      <c r="E380" s="11"/>
      <c r="F380" s="11"/>
      <c r="G380" s="11"/>
      <c r="H380" s="11"/>
      <c r="I380" s="11"/>
      <c r="J380" s="11"/>
      <c r="K380" s="11"/>
      <c r="L380" s="11"/>
      <c r="M380" s="11"/>
      <c r="N380" s="11"/>
      <c r="O380" s="11"/>
      <c r="P380" s="11"/>
      <c r="Q380" s="11"/>
      <c r="R380" s="11"/>
      <c r="S380" s="11"/>
      <c r="T380" s="11"/>
      <c r="U380" s="113"/>
    </row>
    <row r="381" spans="1:21" ht="13.2">
      <c r="A381" s="11"/>
      <c r="B381" s="11"/>
      <c r="C381" s="11"/>
      <c r="D381" s="11"/>
      <c r="E381" s="11"/>
      <c r="F381" s="11"/>
      <c r="G381" s="11"/>
      <c r="H381" s="11"/>
      <c r="I381" s="11"/>
      <c r="J381" s="11"/>
      <c r="K381" s="11"/>
      <c r="L381" s="11"/>
      <c r="M381" s="11"/>
      <c r="N381" s="11"/>
      <c r="O381" s="11"/>
      <c r="P381" s="11"/>
      <c r="Q381" s="11"/>
      <c r="R381" s="11"/>
      <c r="S381" s="11"/>
      <c r="T381" s="11"/>
      <c r="U381" s="113"/>
    </row>
    <row r="382" spans="1:21" ht="13.2">
      <c r="A382" s="11"/>
      <c r="B382" s="11"/>
      <c r="C382" s="11"/>
      <c r="D382" s="11"/>
      <c r="E382" s="11"/>
      <c r="F382" s="11"/>
      <c r="G382" s="11"/>
      <c r="H382" s="11"/>
      <c r="I382" s="11"/>
      <c r="J382" s="11"/>
      <c r="K382" s="11"/>
      <c r="L382" s="11"/>
      <c r="M382" s="11"/>
      <c r="N382" s="11"/>
      <c r="O382" s="11"/>
      <c r="P382" s="11"/>
      <c r="Q382" s="11"/>
      <c r="R382" s="11"/>
      <c r="S382" s="11"/>
      <c r="T382" s="11"/>
      <c r="U382" s="113"/>
    </row>
    <row r="383" spans="1:21" ht="13.2">
      <c r="A383" s="11"/>
      <c r="B383" s="11"/>
      <c r="C383" s="11"/>
      <c r="D383" s="11"/>
      <c r="E383" s="11"/>
      <c r="F383" s="11"/>
      <c r="G383" s="11"/>
      <c r="H383" s="11"/>
      <c r="I383" s="11"/>
      <c r="J383" s="11"/>
      <c r="K383" s="11"/>
      <c r="L383" s="11"/>
      <c r="M383" s="11"/>
      <c r="N383" s="11"/>
      <c r="O383" s="11"/>
      <c r="P383" s="11"/>
      <c r="Q383" s="11"/>
      <c r="R383" s="11"/>
      <c r="S383" s="11"/>
      <c r="T383" s="11"/>
      <c r="U383" s="113"/>
    </row>
    <row r="384" spans="1:21" ht="13.2">
      <c r="A384" s="11"/>
      <c r="B384" s="11"/>
      <c r="C384" s="11"/>
      <c r="D384" s="11"/>
      <c r="E384" s="11"/>
      <c r="F384" s="11"/>
      <c r="G384" s="11"/>
      <c r="H384" s="11"/>
      <c r="I384" s="11"/>
      <c r="J384" s="11"/>
      <c r="K384" s="11"/>
      <c r="L384" s="11"/>
      <c r="M384" s="11"/>
      <c r="N384" s="11"/>
      <c r="O384" s="11"/>
      <c r="P384" s="11"/>
      <c r="Q384" s="11"/>
      <c r="R384" s="11"/>
      <c r="S384" s="11"/>
      <c r="T384" s="11"/>
      <c r="U384" s="113"/>
    </row>
    <row r="385" spans="1:21" ht="13.2">
      <c r="A385" s="11"/>
      <c r="B385" s="11"/>
      <c r="C385" s="11"/>
      <c r="D385" s="11"/>
      <c r="E385" s="11"/>
      <c r="F385" s="11"/>
      <c r="G385" s="11"/>
      <c r="H385" s="11"/>
      <c r="I385" s="11"/>
      <c r="J385" s="11"/>
      <c r="K385" s="11"/>
      <c r="L385" s="11"/>
      <c r="M385" s="11"/>
      <c r="N385" s="11"/>
      <c r="O385" s="11"/>
      <c r="P385" s="11"/>
      <c r="Q385" s="11"/>
      <c r="R385" s="11"/>
      <c r="S385" s="11"/>
      <c r="T385" s="11"/>
      <c r="U385" s="113"/>
    </row>
    <row r="386" spans="1:21" ht="13.2">
      <c r="A386" s="11"/>
      <c r="B386" s="11"/>
      <c r="C386" s="11"/>
      <c r="D386" s="11"/>
      <c r="E386" s="11"/>
      <c r="F386" s="11"/>
      <c r="G386" s="11"/>
      <c r="H386" s="11"/>
      <c r="I386" s="11"/>
      <c r="J386" s="11"/>
      <c r="K386" s="11"/>
      <c r="L386" s="11"/>
      <c r="M386" s="11"/>
      <c r="N386" s="11"/>
      <c r="O386" s="11"/>
      <c r="P386" s="11"/>
      <c r="Q386" s="11"/>
      <c r="R386" s="11"/>
      <c r="S386" s="11"/>
      <c r="T386" s="11"/>
      <c r="U386" s="113"/>
    </row>
    <row r="387" spans="1:21" ht="13.2">
      <c r="A387" s="11"/>
      <c r="B387" s="11"/>
      <c r="C387" s="11"/>
      <c r="D387" s="11"/>
      <c r="E387" s="11"/>
      <c r="F387" s="11"/>
      <c r="G387" s="11"/>
      <c r="H387" s="11"/>
      <c r="I387" s="11"/>
      <c r="J387" s="11"/>
      <c r="K387" s="11"/>
      <c r="L387" s="11"/>
      <c r="M387" s="11"/>
      <c r="N387" s="11"/>
      <c r="O387" s="11"/>
      <c r="P387" s="11"/>
      <c r="Q387" s="11"/>
      <c r="R387" s="11"/>
      <c r="S387" s="11"/>
      <c r="T387" s="11"/>
      <c r="U387" s="113"/>
    </row>
    <row r="388" spans="1:21" ht="13.2">
      <c r="A388" s="11"/>
      <c r="B388" s="11"/>
      <c r="C388" s="11"/>
      <c r="D388" s="11"/>
      <c r="E388" s="11"/>
      <c r="F388" s="11"/>
      <c r="G388" s="11"/>
      <c r="H388" s="11"/>
      <c r="I388" s="11"/>
      <c r="J388" s="11"/>
      <c r="K388" s="11"/>
      <c r="L388" s="11"/>
      <c r="M388" s="11"/>
      <c r="N388" s="11"/>
      <c r="O388" s="11"/>
      <c r="P388" s="11"/>
      <c r="Q388" s="11"/>
      <c r="R388" s="11"/>
      <c r="S388" s="11"/>
      <c r="T388" s="11"/>
      <c r="U388" s="113"/>
    </row>
    <row r="389" spans="1:21" ht="13.2">
      <c r="A389" s="11"/>
      <c r="B389" s="11"/>
      <c r="C389" s="11"/>
      <c r="D389" s="11"/>
      <c r="E389" s="11"/>
      <c r="F389" s="11"/>
      <c r="G389" s="11"/>
      <c r="H389" s="11"/>
      <c r="I389" s="11"/>
      <c r="J389" s="11"/>
      <c r="K389" s="11"/>
      <c r="L389" s="11"/>
      <c r="M389" s="11"/>
      <c r="N389" s="11"/>
      <c r="O389" s="11"/>
      <c r="P389" s="11"/>
      <c r="Q389" s="11"/>
      <c r="R389" s="11"/>
      <c r="S389" s="11"/>
      <c r="T389" s="11"/>
      <c r="U389" s="113"/>
    </row>
    <row r="390" spans="1:21" ht="13.2">
      <c r="A390" s="11"/>
      <c r="B390" s="11"/>
      <c r="C390" s="11"/>
      <c r="D390" s="11"/>
      <c r="E390" s="11"/>
      <c r="F390" s="11"/>
      <c r="G390" s="11"/>
      <c r="H390" s="11"/>
      <c r="I390" s="11"/>
      <c r="J390" s="11"/>
      <c r="K390" s="11"/>
      <c r="L390" s="11"/>
      <c r="M390" s="11"/>
      <c r="N390" s="11"/>
      <c r="O390" s="11"/>
      <c r="P390" s="11"/>
      <c r="Q390" s="11"/>
      <c r="R390" s="11"/>
      <c r="S390" s="11"/>
      <c r="T390" s="11"/>
      <c r="U390" s="113"/>
    </row>
    <row r="391" spans="1:21" ht="13.2">
      <c r="A391" s="11"/>
      <c r="B391" s="11"/>
      <c r="C391" s="11"/>
      <c r="D391" s="11"/>
      <c r="E391" s="11"/>
      <c r="F391" s="11"/>
      <c r="G391" s="11"/>
      <c r="H391" s="11"/>
      <c r="I391" s="11"/>
      <c r="J391" s="11"/>
      <c r="K391" s="11"/>
      <c r="L391" s="11"/>
      <c r="M391" s="11"/>
      <c r="N391" s="11"/>
      <c r="O391" s="11"/>
      <c r="P391" s="11"/>
      <c r="Q391" s="11"/>
      <c r="R391" s="11"/>
      <c r="S391" s="11"/>
      <c r="T391" s="11"/>
      <c r="U391" s="113"/>
    </row>
    <row r="392" spans="1:21" ht="13.2">
      <c r="A392" s="11"/>
      <c r="B392" s="11"/>
      <c r="C392" s="11"/>
      <c r="D392" s="11"/>
      <c r="E392" s="11"/>
      <c r="F392" s="11"/>
      <c r="G392" s="11"/>
      <c r="H392" s="11"/>
      <c r="I392" s="11"/>
      <c r="J392" s="11"/>
      <c r="K392" s="11"/>
      <c r="L392" s="11"/>
      <c r="M392" s="11"/>
      <c r="N392" s="11"/>
      <c r="O392" s="11"/>
      <c r="P392" s="11"/>
      <c r="Q392" s="11"/>
      <c r="R392" s="11"/>
      <c r="S392" s="11"/>
      <c r="T392" s="11"/>
      <c r="U392" s="113"/>
    </row>
    <row r="393" spans="1:21" ht="13.2">
      <c r="A393" s="11"/>
      <c r="B393" s="11"/>
      <c r="C393" s="11"/>
      <c r="D393" s="11"/>
      <c r="E393" s="11"/>
      <c r="F393" s="11"/>
      <c r="G393" s="11"/>
      <c r="H393" s="11"/>
      <c r="I393" s="11"/>
      <c r="J393" s="11"/>
      <c r="K393" s="11"/>
      <c r="L393" s="11"/>
      <c r="M393" s="11"/>
      <c r="N393" s="11"/>
      <c r="O393" s="11"/>
      <c r="P393" s="11"/>
      <c r="Q393" s="11"/>
      <c r="R393" s="11"/>
      <c r="S393" s="11"/>
      <c r="T393" s="11"/>
      <c r="U393" s="113"/>
    </row>
    <row r="394" spans="1:21" ht="13.2">
      <c r="A394" s="11"/>
      <c r="B394" s="11"/>
      <c r="C394" s="11"/>
      <c r="D394" s="11"/>
      <c r="E394" s="11"/>
      <c r="F394" s="11"/>
      <c r="G394" s="11"/>
      <c r="H394" s="11"/>
      <c r="I394" s="11"/>
      <c r="J394" s="11"/>
      <c r="K394" s="11"/>
      <c r="L394" s="11"/>
      <c r="M394" s="11"/>
      <c r="N394" s="11"/>
      <c r="O394" s="11"/>
      <c r="P394" s="11"/>
      <c r="Q394" s="11"/>
      <c r="R394" s="11"/>
      <c r="S394" s="11"/>
      <c r="T394" s="11"/>
      <c r="U394" s="113"/>
    </row>
    <row r="395" spans="1:21" ht="13.2">
      <c r="A395" s="11"/>
      <c r="B395" s="11"/>
      <c r="C395" s="11"/>
      <c r="D395" s="11"/>
      <c r="E395" s="11"/>
      <c r="F395" s="11"/>
      <c r="G395" s="11"/>
      <c r="H395" s="11"/>
      <c r="I395" s="11"/>
      <c r="J395" s="11"/>
      <c r="K395" s="11"/>
      <c r="L395" s="11"/>
      <c r="M395" s="11"/>
      <c r="N395" s="11"/>
      <c r="O395" s="11"/>
      <c r="P395" s="11"/>
      <c r="Q395" s="11"/>
      <c r="R395" s="11"/>
      <c r="S395" s="11"/>
      <c r="T395" s="11"/>
      <c r="U395" s="113"/>
    </row>
    <row r="396" spans="1:21" ht="13.2">
      <c r="A396" s="11"/>
      <c r="B396" s="11"/>
      <c r="C396" s="11"/>
      <c r="D396" s="11"/>
      <c r="E396" s="11"/>
      <c r="F396" s="11"/>
      <c r="G396" s="11"/>
      <c r="H396" s="11"/>
      <c r="I396" s="11"/>
      <c r="J396" s="11"/>
      <c r="K396" s="11"/>
      <c r="L396" s="11"/>
      <c r="M396" s="11"/>
      <c r="N396" s="11"/>
      <c r="O396" s="11"/>
      <c r="P396" s="11"/>
      <c r="Q396" s="11"/>
      <c r="R396" s="11"/>
      <c r="S396" s="11"/>
      <c r="T396" s="11"/>
      <c r="U396" s="113"/>
    </row>
    <row r="397" spans="1:21" ht="13.2">
      <c r="A397" s="11"/>
      <c r="B397" s="11"/>
      <c r="C397" s="11"/>
      <c r="D397" s="11"/>
      <c r="E397" s="11"/>
      <c r="F397" s="11"/>
      <c r="G397" s="11"/>
      <c r="H397" s="11"/>
      <c r="I397" s="11"/>
      <c r="J397" s="11"/>
      <c r="K397" s="11"/>
      <c r="L397" s="11"/>
      <c r="M397" s="11"/>
      <c r="N397" s="11"/>
      <c r="O397" s="11"/>
      <c r="P397" s="11"/>
      <c r="Q397" s="11"/>
      <c r="R397" s="11"/>
      <c r="S397" s="11"/>
      <c r="T397" s="11"/>
      <c r="U397" s="113"/>
    </row>
    <row r="398" spans="1:21" ht="13.2">
      <c r="A398" s="11"/>
      <c r="B398" s="11"/>
      <c r="C398" s="11"/>
      <c r="D398" s="11"/>
      <c r="E398" s="11"/>
      <c r="F398" s="11"/>
      <c r="G398" s="11"/>
      <c r="H398" s="11"/>
      <c r="I398" s="11"/>
      <c r="J398" s="11"/>
      <c r="K398" s="11"/>
      <c r="L398" s="11"/>
      <c r="M398" s="11"/>
      <c r="N398" s="11"/>
      <c r="O398" s="11"/>
      <c r="P398" s="11"/>
      <c r="Q398" s="11"/>
      <c r="R398" s="11"/>
      <c r="S398" s="11"/>
      <c r="T398" s="11"/>
      <c r="U398" s="113"/>
    </row>
    <row r="399" spans="1:21" ht="13.2">
      <c r="A399" s="11"/>
      <c r="B399" s="11"/>
      <c r="C399" s="11"/>
      <c r="D399" s="11"/>
      <c r="E399" s="11"/>
      <c r="F399" s="11"/>
      <c r="G399" s="11"/>
      <c r="H399" s="11"/>
      <c r="I399" s="11"/>
      <c r="J399" s="11"/>
      <c r="K399" s="11"/>
      <c r="L399" s="11"/>
      <c r="M399" s="11"/>
      <c r="N399" s="11"/>
      <c r="O399" s="11"/>
      <c r="P399" s="11"/>
      <c r="Q399" s="11"/>
      <c r="R399" s="11"/>
      <c r="S399" s="11"/>
      <c r="T399" s="11"/>
      <c r="U399" s="113"/>
    </row>
    <row r="400" spans="1:21" ht="13.2">
      <c r="A400" s="11"/>
      <c r="B400" s="11"/>
      <c r="C400" s="11"/>
      <c r="D400" s="11"/>
      <c r="E400" s="11"/>
      <c r="F400" s="11"/>
      <c r="G400" s="11"/>
      <c r="H400" s="11"/>
      <c r="I400" s="11"/>
      <c r="J400" s="11"/>
      <c r="K400" s="11"/>
      <c r="L400" s="11"/>
      <c r="M400" s="11"/>
      <c r="N400" s="11"/>
      <c r="O400" s="11"/>
      <c r="P400" s="11"/>
      <c r="Q400" s="11"/>
      <c r="R400" s="11"/>
      <c r="S400" s="11"/>
      <c r="T400" s="11"/>
      <c r="U400" s="113"/>
    </row>
    <row r="401" spans="1:21" ht="13.2">
      <c r="A401" s="11"/>
      <c r="B401" s="11"/>
      <c r="C401" s="11"/>
      <c r="D401" s="11"/>
      <c r="E401" s="11"/>
      <c r="F401" s="11"/>
      <c r="G401" s="11"/>
      <c r="H401" s="11"/>
      <c r="I401" s="11"/>
      <c r="J401" s="11"/>
      <c r="K401" s="11"/>
      <c r="L401" s="11"/>
      <c r="M401" s="11"/>
      <c r="N401" s="11"/>
      <c r="O401" s="11"/>
      <c r="P401" s="11"/>
      <c r="Q401" s="11"/>
      <c r="R401" s="11"/>
      <c r="S401" s="11"/>
      <c r="T401" s="11"/>
      <c r="U401" s="113"/>
    </row>
    <row r="402" spans="1:21" ht="13.2">
      <c r="A402" s="11"/>
      <c r="B402" s="11"/>
      <c r="C402" s="11"/>
      <c r="D402" s="11"/>
      <c r="E402" s="11"/>
      <c r="F402" s="11"/>
      <c r="G402" s="11"/>
      <c r="H402" s="11"/>
      <c r="I402" s="11"/>
      <c r="J402" s="11"/>
      <c r="K402" s="11"/>
      <c r="L402" s="11"/>
      <c r="M402" s="11"/>
      <c r="N402" s="11"/>
      <c r="O402" s="11"/>
      <c r="P402" s="11"/>
      <c r="Q402" s="11"/>
      <c r="R402" s="11"/>
      <c r="S402" s="11"/>
      <c r="T402" s="11"/>
      <c r="U402" s="113"/>
    </row>
    <row r="403" spans="1:21" ht="13.2">
      <c r="A403" s="11"/>
      <c r="B403" s="11"/>
      <c r="C403" s="11"/>
      <c r="D403" s="11"/>
      <c r="E403" s="11"/>
      <c r="F403" s="11"/>
      <c r="G403" s="11"/>
      <c r="H403" s="11"/>
      <c r="I403" s="11"/>
      <c r="J403" s="11"/>
      <c r="K403" s="11"/>
      <c r="L403" s="11"/>
      <c r="M403" s="11"/>
      <c r="N403" s="11"/>
      <c r="O403" s="11"/>
      <c r="P403" s="11"/>
      <c r="Q403" s="11"/>
      <c r="R403" s="11"/>
      <c r="S403" s="11"/>
      <c r="T403" s="11"/>
      <c r="U403" s="113"/>
    </row>
    <row r="404" spans="1:21" ht="13.2">
      <c r="A404" s="11"/>
      <c r="B404" s="11"/>
      <c r="C404" s="11"/>
      <c r="D404" s="11"/>
      <c r="E404" s="11"/>
      <c r="F404" s="11"/>
      <c r="G404" s="11"/>
      <c r="H404" s="11"/>
      <c r="I404" s="11"/>
      <c r="J404" s="11"/>
      <c r="K404" s="11"/>
      <c r="L404" s="11"/>
      <c r="M404" s="11"/>
      <c r="N404" s="11"/>
      <c r="O404" s="11"/>
      <c r="P404" s="11"/>
      <c r="Q404" s="11"/>
      <c r="R404" s="11"/>
      <c r="S404" s="11"/>
      <c r="T404" s="11"/>
      <c r="U404" s="113"/>
    </row>
    <row r="405" spans="1:21" ht="13.2">
      <c r="A405" s="11"/>
      <c r="B405" s="11"/>
      <c r="C405" s="11"/>
      <c r="D405" s="11"/>
      <c r="E405" s="11"/>
      <c r="F405" s="11"/>
      <c r="G405" s="11"/>
      <c r="H405" s="11"/>
      <c r="I405" s="11"/>
      <c r="J405" s="11"/>
      <c r="K405" s="11"/>
      <c r="L405" s="11"/>
      <c r="M405" s="11"/>
      <c r="N405" s="11"/>
      <c r="O405" s="11"/>
      <c r="P405" s="11"/>
      <c r="Q405" s="11"/>
      <c r="R405" s="11"/>
      <c r="S405" s="11"/>
      <c r="T405" s="11"/>
      <c r="U405" s="113"/>
    </row>
    <row r="406" spans="1:21" ht="13.2">
      <c r="A406" s="11"/>
      <c r="B406" s="11"/>
      <c r="C406" s="11"/>
      <c r="D406" s="11"/>
      <c r="E406" s="11"/>
      <c r="F406" s="11"/>
      <c r="G406" s="11"/>
      <c r="H406" s="11"/>
      <c r="I406" s="11"/>
      <c r="J406" s="11"/>
      <c r="K406" s="11"/>
      <c r="L406" s="11"/>
      <c r="M406" s="11"/>
      <c r="N406" s="11"/>
      <c r="O406" s="11"/>
      <c r="P406" s="11"/>
      <c r="Q406" s="11"/>
      <c r="R406" s="11"/>
      <c r="S406" s="11"/>
      <c r="T406" s="11"/>
      <c r="U406" s="113"/>
    </row>
    <row r="407" spans="1:21" ht="13.2">
      <c r="A407" s="11"/>
      <c r="B407" s="11"/>
      <c r="C407" s="11"/>
      <c r="D407" s="11"/>
      <c r="E407" s="11"/>
      <c r="F407" s="11"/>
      <c r="G407" s="11"/>
      <c r="H407" s="11"/>
      <c r="I407" s="11"/>
      <c r="J407" s="11"/>
      <c r="K407" s="11"/>
      <c r="L407" s="11"/>
      <c r="M407" s="11"/>
      <c r="N407" s="11"/>
      <c r="O407" s="11"/>
      <c r="P407" s="11"/>
      <c r="Q407" s="11"/>
      <c r="R407" s="11"/>
      <c r="S407" s="11"/>
      <c r="T407" s="11"/>
      <c r="U407" s="113"/>
    </row>
    <row r="408" spans="1:21" ht="13.2">
      <c r="A408" s="11"/>
      <c r="B408" s="11"/>
      <c r="C408" s="11"/>
      <c r="D408" s="11"/>
      <c r="E408" s="11"/>
      <c r="F408" s="11"/>
      <c r="G408" s="11"/>
      <c r="H408" s="11"/>
      <c r="I408" s="11"/>
      <c r="J408" s="11"/>
      <c r="K408" s="11"/>
      <c r="L408" s="11"/>
      <c r="M408" s="11"/>
      <c r="N408" s="11"/>
      <c r="O408" s="11"/>
      <c r="P408" s="11"/>
      <c r="Q408" s="11"/>
      <c r="R408" s="11"/>
      <c r="S408" s="11"/>
      <c r="T408" s="11"/>
      <c r="U408" s="113"/>
    </row>
    <row r="409" spans="1:21" ht="13.2">
      <c r="A409" s="11"/>
      <c r="B409" s="11"/>
      <c r="C409" s="11"/>
      <c r="D409" s="11"/>
      <c r="E409" s="11"/>
      <c r="F409" s="11"/>
      <c r="G409" s="11"/>
      <c r="H409" s="11"/>
      <c r="I409" s="11"/>
      <c r="J409" s="11"/>
      <c r="K409" s="11"/>
      <c r="L409" s="11"/>
      <c r="M409" s="11"/>
      <c r="N409" s="11"/>
      <c r="O409" s="11"/>
      <c r="P409" s="11"/>
      <c r="Q409" s="11"/>
      <c r="R409" s="11"/>
      <c r="S409" s="11"/>
      <c r="T409" s="11"/>
      <c r="U409" s="113"/>
    </row>
    <row r="410" spans="1:21" ht="13.2">
      <c r="A410" s="11"/>
      <c r="B410" s="11"/>
      <c r="C410" s="11"/>
      <c r="D410" s="11"/>
      <c r="E410" s="11"/>
      <c r="F410" s="11"/>
      <c r="G410" s="11"/>
      <c r="H410" s="11"/>
      <c r="I410" s="11"/>
      <c r="J410" s="11"/>
      <c r="K410" s="11"/>
      <c r="L410" s="11"/>
      <c r="M410" s="11"/>
      <c r="N410" s="11"/>
      <c r="O410" s="11"/>
      <c r="P410" s="11"/>
      <c r="Q410" s="11"/>
      <c r="R410" s="11"/>
      <c r="S410" s="11"/>
      <c r="T410" s="11"/>
      <c r="U410" s="113"/>
    </row>
    <row r="411" spans="1:21" ht="13.2">
      <c r="A411" s="11"/>
      <c r="B411" s="11"/>
      <c r="C411" s="11"/>
      <c r="D411" s="11"/>
      <c r="E411" s="11"/>
      <c r="F411" s="11"/>
      <c r="G411" s="11"/>
      <c r="H411" s="11"/>
      <c r="I411" s="11"/>
      <c r="J411" s="11"/>
      <c r="K411" s="11"/>
      <c r="L411" s="11"/>
      <c r="M411" s="11"/>
      <c r="N411" s="11"/>
      <c r="O411" s="11"/>
      <c r="P411" s="11"/>
      <c r="Q411" s="11"/>
      <c r="R411" s="11"/>
      <c r="S411" s="11"/>
      <c r="T411" s="11"/>
      <c r="U411" s="113"/>
    </row>
    <row r="412" spans="1:21" ht="13.2">
      <c r="A412" s="11"/>
      <c r="B412" s="11"/>
      <c r="C412" s="11"/>
      <c r="D412" s="11"/>
      <c r="E412" s="11"/>
      <c r="F412" s="11"/>
      <c r="G412" s="11"/>
      <c r="H412" s="11"/>
      <c r="I412" s="11"/>
      <c r="J412" s="11"/>
      <c r="K412" s="11"/>
      <c r="L412" s="11"/>
      <c r="M412" s="11"/>
      <c r="N412" s="11"/>
      <c r="O412" s="11"/>
      <c r="P412" s="11"/>
      <c r="Q412" s="11"/>
      <c r="R412" s="11"/>
      <c r="S412" s="11"/>
      <c r="T412" s="11"/>
      <c r="U412" s="113"/>
    </row>
    <row r="413" spans="1:21" ht="13.2">
      <c r="A413" s="11"/>
      <c r="B413" s="11"/>
      <c r="C413" s="11"/>
      <c r="D413" s="11"/>
      <c r="E413" s="11"/>
      <c r="F413" s="11"/>
      <c r="G413" s="11"/>
      <c r="H413" s="11"/>
      <c r="I413" s="11"/>
      <c r="J413" s="11"/>
      <c r="K413" s="11"/>
      <c r="L413" s="11"/>
      <c r="M413" s="11"/>
      <c r="N413" s="11"/>
      <c r="O413" s="11"/>
      <c r="P413" s="11"/>
      <c r="Q413" s="11"/>
      <c r="R413" s="11"/>
      <c r="S413" s="11"/>
      <c r="T413" s="11"/>
      <c r="U413" s="113"/>
    </row>
    <row r="414" spans="1:21" ht="13.2">
      <c r="A414" s="11"/>
      <c r="B414" s="11"/>
      <c r="C414" s="11"/>
      <c r="D414" s="11"/>
      <c r="E414" s="11"/>
      <c r="F414" s="11"/>
      <c r="G414" s="11"/>
      <c r="H414" s="11"/>
      <c r="I414" s="11"/>
      <c r="J414" s="11"/>
      <c r="K414" s="11"/>
      <c r="L414" s="11"/>
      <c r="M414" s="11"/>
      <c r="N414" s="11"/>
      <c r="O414" s="11"/>
      <c r="P414" s="11"/>
      <c r="Q414" s="11"/>
      <c r="R414" s="11"/>
      <c r="S414" s="11"/>
      <c r="T414" s="11"/>
      <c r="U414" s="113"/>
    </row>
    <row r="415" spans="1:21" ht="13.2">
      <c r="A415" s="11"/>
      <c r="B415" s="11"/>
      <c r="C415" s="11"/>
      <c r="D415" s="11"/>
      <c r="E415" s="11"/>
      <c r="F415" s="11"/>
      <c r="G415" s="11"/>
      <c r="H415" s="11"/>
      <c r="I415" s="11"/>
      <c r="J415" s="11"/>
      <c r="K415" s="11"/>
      <c r="L415" s="11"/>
      <c r="M415" s="11"/>
      <c r="N415" s="11"/>
      <c r="O415" s="11"/>
      <c r="P415" s="11"/>
      <c r="Q415" s="11"/>
      <c r="R415" s="11"/>
      <c r="S415" s="11"/>
      <c r="T415" s="11"/>
      <c r="U415" s="113"/>
    </row>
    <row r="416" spans="1:21" ht="13.2">
      <c r="A416" s="11"/>
      <c r="B416" s="11"/>
      <c r="C416" s="11"/>
      <c r="D416" s="11"/>
      <c r="E416" s="11"/>
      <c r="F416" s="11"/>
      <c r="G416" s="11"/>
      <c r="H416" s="11"/>
      <c r="I416" s="11"/>
      <c r="J416" s="11"/>
      <c r="K416" s="11"/>
      <c r="L416" s="11"/>
      <c r="M416" s="11"/>
      <c r="N416" s="11"/>
      <c r="O416" s="11"/>
      <c r="P416" s="11"/>
      <c r="Q416" s="11"/>
      <c r="R416" s="11"/>
      <c r="S416" s="11"/>
      <c r="T416" s="11"/>
      <c r="U416" s="113"/>
    </row>
    <row r="417" spans="1:21" ht="13.2">
      <c r="A417" s="11"/>
      <c r="B417" s="11"/>
      <c r="C417" s="11"/>
      <c r="D417" s="11"/>
      <c r="E417" s="11"/>
      <c r="F417" s="11"/>
      <c r="G417" s="11"/>
      <c r="H417" s="11"/>
      <c r="I417" s="11"/>
      <c r="J417" s="11"/>
      <c r="K417" s="11"/>
      <c r="L417" s="11"/>
      <c r="M417" s="11"/>
      <c r="N417" s="11"/>
      <c r="O417" s="11"/>
      <c r="P417" s="11"/>
      <c r="Q417" s="11"/>
      <c r="R417" s="11"/>
      <c r="S417" s="11"/>
      <c r="T417" s="11"/>
      <c r="U417" s="113"/>
    </row>
    <row r="418" spans="1:21" ht="13.2">
      <c r="A418" s="11"/>
      <c r="B418" s="11"/>
      <c r="C418" s="11"/>
      <c r="D418" s="11"/>
      <c r="E418" s="11"/>
      <c r="F418" s="11"/>
      <c r="G418" s="11"/>
      <c r="H418" s="11"/>
      <c r="I418" s="11"/>
      <c r="J418" s="11"/>
      <c r="K418" s="11"/>
      <c r="L418" s="11"/>
      <c r="M418" s="11"/>
      <c r="N418" s="11"/>
      <c r="O418" s="11"/>
      <c r="P418" s="11"/>
      <c r="Q418" s="11"/>
      <c r="R418" s="11"/>
      <c r="S418" s="11"/>
      <c r="T418" s="11"/>
      <c r="U418" s="113"/>
    </row>
    <row r="419" spans="1:21" ht="13.2">
      <c r="A419" s="11"/>
      <c r="B419" s="11"/>
      <c r="C419" s="11"/>
      <c r="D419" s="11"/>
      <c r="E419" s="11"/>
      <c r="F419" s="11"/>
      <c r="G419" s="11"/>
      <c r="H419" s="11"/>
      <c r="I419" s="11"/>
      <c r="J419" s="11"/>
      <c r="K419" s="11"/>
      <c r="L419" s="11"/>
      <c r="M419" s="11"/>
      <c r="N419" s="11"/>
      <c r="O419" s="11"/>
      <c r="P419" s="11"/>
      <c r="Q419" s="11"/>
      <c r="R419" s="11"/>
      <c r="S419" s="11"/>
      <c r="T419" s="11"/>
      <c r="U419" s="113"/>
    </row>
    <row r="420" spans="1:21" ht="13.2">
      <c r="A420" s="11"/>
      <c r="B420" s="11"/>
      <c r="C420" s="11"/>
      <c r="D420" s="11"/>
      <c r="E420" s="11"/>
      <c r="F420" s="11"/>
      <c r="G420" s="11"/>
      <c r="H420" s="11"/>
      <c r="I420" s="11"/>
      <c r="J420" s="11"/>
      <c r="K420" s="11"/>
      <c r="L420" s="11"/>
      <c r="M420" s="11"/>
      <c r="N420" s="11"/>
      <c r="O420" s="11"/>
      <c r="P420" s="11"/>
      <c r="Q420" s="11"/>
      <c r="R420" s="11"/>
      <c r="S420" s="11"/>
      <c r="T420" s="11"/>
      <c r="U420" s="113"/>
    </row>
    <row r="421" spans="1:21" ht="13.2">
      <c r="A421" s="11"/>
      <c r="B421" s="11"/>
      <c r="C421" s="11"/>
      <c r="D421" s="11"/>
      <c r="E421" s="11"/>
      <c r="F421" s="11"/>
      <c r="G421" s="11"/>
      <c r="H421" s="11"/>
      <c r="I421" s="11"/>
      <c r="J421" s="11"/>
      <c r="K421" s="11"/>
      <c r="L421" s="11"/>
      <c r="M421" s="11"/>
      <c r="N421" s="11"/>
      <c r="O421" s="11"/>
      <c r="P421" s="11"/>
      <c r="Q421" s="11"/>
      <c r="R421" s="11"/>
      <c r="S421" s="11"/>
      <c r="T421" s="11"/>
      <c r="U421" s="113"/>
    </row>
    <row r="422" spans="1:21" ht="13.2">
      <c r="A422" s="11"/>
      <c r="B422" s="11"/>
      <c r="C422" s="11"/>
      <c r="D422" s="11"/>
      <c r="E422" s="11"/>
      <c r="F422" s="11"/>
      <c r="G422" s="11"/>
      <c r="H422" s="11"/>
      <c r="I422" s="11"/>
      <c r="J422" s="11"/>
      <c r="K422" s="11"/>
      <c r="L422" s="11"/>
      <c r="M422" s="11"/>
      <c r="N422" s="11"/>
      <c r="O422" s="11"/>
      <c r="P422" s="11"/>
      <c r="Q422" s="11"/>
      <c r="R422" s="11"/>
      <c r="S422" s="11"/>
      <c r="T422" s="11"/>
      <c r="U422" s="113"/>
    </row>
    <row r="423" spans="1:21" ht="13.2">
      <c r="A423" s="11"/>
      <c r="B423" s="11"/>
      <c r="C423" s="11"/>
      <c r="D423" s="11"/>
      <c r="E423" s="11"/>
      <c r="F423" s="11"/>
      <c r="G423" s="11"/>
      <c r="H423" s="11"/>
      <c r="I423" s="11"/>
      <c r="J423" s="11"/>
      <c r="K423" s="11"/>
      <c r="L423" s="11"/>
      <c r="M423" s="11"/>
      <c r="N423" s="11"/>
      <c r="O423" s="11"/>
      <c r="P423" s="11"/>
      <c r="Q423" s="11"/>
      <c r="R423" s="11"/>
      <c r="S423" s="11"/>
      <c r="T423" s="11"/>
      <c r="U423" s="113"/>
    </row>
    <row r="424" spans="1:21" ht="13.2">
      <c r="A424" s="11"/>
      <c r="B424" s="11"/>
      <c r="C424" s="11"/>
      <c r="D424" s="11"/>
      <c r="E424" s="11"/>
      <c r="F424" s="11"/>
      <c r="G424" s="11"/>
      <c r="H424" s="11"/>
      <c r="I424" s="11"/>
      <c r="J424" s="11"/>
      <c r="K424" s="11"/>
      <c r="L424" s="11"/>
      <c r="M424" s="11"/>
      <c r="N424" s="11"/>
      <c r="O424" s="11"/>
      <c r="P424" s="11"/>
      <c r="Q424" s="11"/>
      <c r="R424" s="11"/>
      <c r="S424" s="11"/>
      <c r="T424" s="11"/>
      <c r="U424" s="113"/>
    </row>
    <row r="425" spans="1:21" ht="13.2">
      <c r="A425" s="11"/>
      <c r="B425" s="11"/>
      <c r="C425" s="11"/>
      <c r="D425" s="11"/>
      <c r="E425" s="11"/>
      <c r="F425" s="11"/>
      <c r="G425" s="11"/>
      <c r="H425" s="11"/>
      <c r="I425" s="11"/>
      <c r="J425" s="11"/>
      <c r="K425" s="11"/>
      <c r="L425" s="11"/>
      <c r="M425" s="11"/>
      <c r="N425" s="11"/>
      <c r="O425" s="11"/>
      <c r="P425" s="11"/>
      <c r="Q425" s="11"/>
      <c r="R425" s="11"/>
      <c r="S425" s="11"/>
      <c r="T425" s="11"/>
      <c r="U425" s="113"/>
    </row>
    <row r="426" spans="1:21" ht="13.2">
      <c r="A426" s="11"/>
      <c r="B426" s="11"/>
      <c r="C426" s="11"/>
      <c r="D426" s="11"/>
      <c r="E426" s="11"/>
      <c r="F426" s="11"/>
      <c r="G426" s="11"/>
      <c r="H426" s="11"/>
      <c r="I426" s="11"/>
      <c r="J426" s="11"/>
      <c r="K426" s="11"/>
      <c r="L426" s="11"/>
      <c r="M426" s="11"/>
      <c r="N426" s="11"/>
      <c r="O426" s="11"/>
      <c r="P426" s="11"/>
      <c r="Q426" s="11"/>
      <c r="R426" s="11"/>
      <c r="S426" s="11"/>
      <c r="T426" s="11"/>
      <c r="U426" s="113"/>
    </row>
    <row r="427" spans="1:21" ht="13.2">
      <c r="A427" s="11"/>
      <c r="B427" s="11"/>
      <c r="C427" s="11"/>
      <c r="D427" s="11"/>
      <c r="E427" s="11"/>
      <c r="F427" s="11"/>
      <c r="G427" s="11"/>
      <c r="H427" s="11"/>
      <c r="I427" s="11"/>
      <c r="J427" s="11"/>
      <c r="K427" s="11"/>
      <c r="L427" s="11"/>
      <c r="M427" s="11"/>
      <c r="N427" s="11"/>
      <c r="O427" s="11"/>
      <c r="P427" s="11"/>
      <c r="Q427" s="11"/>
      <c r="R427" s="11"/>
      <c r="S427" s="11"/>
      <c r="T427" s="11"/>
      <c r="U427" s="113"/>
    </row>
    <row r="428" spans="1:21" ht="13.2">
      <c r="A428" s="11"/>
      <c r="B428" s="11"/>
      <c r="C428" s="11"/>
      <c r="D428" s="11"/>
      <c r="E428" s="11"/>
      <c r="F428" s="11"/>
      <c r="G428" s="11"/>
      <c r="H428" s="11"/>
      <c r="I428" s="11"/>
      <c r="J428" s="11"/>
      <c r="K428" s="11"/>
      <c r="L428" s="11"/>
      <c r="M428" s="11"/>
      <c r="N428" s="11"/>
      <c r="O428" s="11"/>
      <c r="P428" s="11"/>
      <c r="Q428" s="11"/>
      <c r="R428" s="11"/>
      <c r="S428" s="11"/>
      <c r="T428" s="11"/>
      <c r="U428" s="113"/>
    </row>
    <row r="429" spans="1:21" ht="13.2">
      <c r="A429" s="11"/>
      <c r="B429" s="11"/>
      <c r="C429" s="11"/>
      <c r="D429" s="11"/>
      <c r="E429" s="11"/>
      <c r="F429" s="11"/>
      <c r="G429" s="11"/>
      <c r="H429" s="11"/>
      <c r="I429" s="11"/>
      <c r="J429" s="11"/>
      <c r="K429" s="11"/>
      <c r="L429" s="11"/>
      <c r="M429" s="11"/>
      <c r="N429" s="11"/>
      <c r="O429" s="11"/>
      <c r="P429" s="11"/>
      <c r="Q429" s="11"/>
      <c r="R429" s="11"/>
      <c r="S429" s="11"/>
      <c r="T429" s="11"/>
      <c r="U429" s="113"/>
    </row>
    <row r="430" spans="1:21" ht="13.2">
      <c r="A430" s="11"/>
      <c r="B430" s="11"/>
      <c r="C430" s="11"/>
      <c r="D430" s="11"/>
      <c r="E430" s="11"/>
      <c r="F430" s="11"/>
      <c r="G430" s="11"/>
      <c r="H430" s="11"/>
      <c r="I430" s="11"/>
      <c r="J430" s="11"/>
      <c r="K430" s="11"/>
      <c r="L430" s="11"/>
      <c r="M430" s="11"/>
      <c r="N430" s="11"/>
      <c r="O430" s="11"/>
      <c r="P430" s="11"/>
      <c r="Q430" s="11"/>
      <c r="R430" s="11"/>
      <c r="S430" s="11"/>
      <c r="T430" s="11"/>
      <c r="U430" s="113"/>
    </row>
    <row r="431" spans="1:21" ht="13.2">
      <c r="A431" s="11"/>
      <c r="B431" s="11"/>
      <c r="C431" s="11"/>
      <c r="D431" s="11"/>
      <c r="E431" s="11"/>
      <c r="F431" s="11"/>
      <c r="G431" s="11"/>
      <c r="H431" s="11"/>
      <c r="I431" s="11"/>
      <c r="J431" s="11"/>
      <c r="K431" s="11"/>
      <c r="L431" s="11"/>
      <c r="M431" s="11"/>
      <c r="N431" s="11"/>
      <c r="O431" s="11"/>
      <c r="P431" s="11"/>
      <c r="Q431" s="11"/>
      <c r="R431" s="11"/>
      <c r="S431" s="11"/>
      <c r="T431" s="11"/>
      <c r="U431" s="113"/>
    </row>
    <row r="432" spans="1:21" ht="13.2">
      <c r="A432" s="11"/>
      <c r="B432" s="11"/>
      <c r="C432" s="11"/>
      <c r="D432" s="11"/>
      <c r="E432" s="11"/>
      <c r="F432" s="11"/>
      <c r="G432" s="11"/>
      <c r="H432" s="11"/>
      <c r="I432" s="11"/>
      <c r="J432" s="11"/>
      <c r="K432" s="11"/>
      <c r="L432" s="11"/>
      <c r="M432" s="11"/>
      <c r="N432" s="11"/>
      <c r="O432" s="11"/>
      <c r="P432" s="11"/>
      <c r="Q432" s="11"/>
      <c r="R432" s="11"/>
      <c r="S432" s="11"/>
      <c r="T432" s="11"/>
      <c r="U432" s="113"/>
    </row>
    <row r="433" spans="1:21" ht="13.2">
      <c r="A433" s="11"/>
      <c r="B433" s="11"/>
      <c r="C433" s="11"/>
      <c r="D433" s="11"/>
      <c r="E433" s="11"/>
      <c r="F433" s="11"/>
      <c r="G433" s="11"/>
      <c r="H433" s="11"/>
      <c r="I433" s="11"/>
      <c r="J433" s="11"/>
      <c r="K433" s="11"/>
      <c r="L433" s="11"/>
      <c r="M433" s="11"/>
      <c r="N433" s="11"/>
      <c r="O433" s="11"/>
      <c r="P433" s="11"/>
      <c r="Q433" s="11"/>
      <c r="R433" s="11"/>
      <c r="S433" s="11"/>
      <c r="T433" s="11"/>
      <c r="U433" s="113"/>
    </row>
    <row r="434" spans="1:21" ht="13.2">
      <c r="A434" s="11"/>
      <c r="B434" s="11"/>
      <c r="C434" s="11"/>
      <c r="D434" s="11"/>
      <c r="E434" s="11"/>
      <c r="F434" s="11"/>
      <c r="G434" s="11"/>
      <c r="H434" s="11"/>
      <c r="I434" s="11"/>
      <c r="J434" s="11"/>
      <c r="K434" s="11"/>
      <c r="L434" s="11"/>
      <c r="M434" s="11"/>
      <c r="N434" s="11"/>
      <c r="O434" s="11"/>
      <c r="P434" s="11"/>
      <c r="Q434" s="11"/>
      <c r="R434" s="11"/>
      <c r="S434" s="11"/>
      <c r="T434" s="11"/>
      <c r="U434" s="113"/>
    </row>
    <row r="435" spans="1:21" ht="13.2">
      <c r="A435" s="11"/>
      <c r="B435" s="11"/>
      <c r="C435" s="11"/>
      <c r="D435" s="11"/>
      <c r="E435" s="11"/>
      <c r="F435" s="11"/>
      <c r="G435" s="11"/>
      <c r="H435" s="11"/>
      <c r="I435" s="11"/>
      <c r="J435" s="11"/>
      <c r="K435" s="11"/>
      <c r="L435" s="11"/>
      <c r="M435" s="11"/>
      <c r="N435" s="11"/>
      <c r="O435" s="11"/>
      <c r="P435" s="11"/>
      <c r="Q435" s="11"/>
      <c r="R435" s="11"/>
      <c r="S435" s="11"/>
      <c r="T435" s="11"/>
      <c r="U435" s="113"/>
    </row>
    <row r="436" spans="1:21" ht="13.2">
      <c r="A436" s="11"/>
      <c r="B436" s="11"/>
      <c r="C436" s="11"/>
      <c r="D436" s="11"/>
      <c r="E436" s="11"/>
      <c r="F436" s="11"/>
      <c r="G436" s="11"/>
      <c r="H436" s="11"/>
      <c r="I436" s="11"/>
      <c r="J436" s="11"/>
      <c r="K436" s="11"/>
      <c r="L436" s="11"/>
      <c r="M436" s="11"/>
      <c r="N436" s="11"/>
      <c r="O436" s="11"/>
      <c r="P436" s="11"/>
      <c r="Q436" s="11"/>
      <c r="R436" s="11"/>
      <c r="S436" s="11"/>
      <c r="T436" s="11"/>
      <c r="U436" s="113"/>
    </row>
    <row r="437" spans="1:21" ht="13.2">
      <c r="A437" s="11"/>
      <c r="B437" s="11"/>
      <c r="C437" s="11"/>
      <c r="D437" s="11"/>
      <c r="E437" s="11"/>
      <c r="F437" s="11"/>
      <c r="G437" s="11"/>
      <c r="H437" s="11"/>
      <c r="I437" s="11"/>
      <c r="J437" s="11"/>
      <c r="K437" s="11"/>
      <c r="L437" s="11"/>
      <c r="M437" s="11"/>
      <c r="N437" s="11"/>
      <c r="O437" s="11"/>
      <c r="P437" s="11"/>
      <c r="Q437" s="11"/>
      <c r="R437" s="11"/>
      <c r="S437" s="11"/>
      <c r="T437" s="11"/>
      <c r="U437" s="113"/>
    </row>
    <row r="438" spans="1:21" ht="13.2">
      <c r="A438" s="11"/>
      <c r="B438" s="11"/>
      <c r="C438" s="11"/>
      <c r="D438" s="11"/>
      <c r="E438" s="11"/>
      <c r="F438" s="11"/>
      <c r="G438" s="11"/>
      <c r="H438" s="11"/>
      <c r="I438" s="11"/>
      <c r="J438" s="11"/>
      <c r="K438" s="11"/>
      <c r="L438" s="11"/>
      <c r="M438" s="11"/>
      <c r="N438" s="11"/>
      <c r="O438" s="11"/>
      <c r="P438" s="11"/>
      <c r="Q438" s="11"/>
      <c r="R438" s="11"/>
      <c r="S438" s="11"/>
      <c r="T438" s="11"/>
      <c r="U438" s="113"/>
    </row>
    <row r="439" spans="1:21" ht="13.2">
      <c r="A439" s="11"/>
      <c r="B439" s="11"/>
      <c r="C439" s="11"/>
      <c r="D439" s="11"/>
      <c r="E439" s="11"/>
      <c r="F439" s="11"/>
      <c r="G439" s="11"/>
      <c r="H439" s="11"/>
      <c r="I439" s="11"/>
      <c r="J439" s="11"/>
      <c r="K439" s="11"/>
      <c r="L439" s="11"/>
      <c r="M439" s="11"/>
      <c r="N439" s="11"/>
      <c r="O439" s="11"/>
      <c r="P439" s="11"/>
      <c r="Q439" s="11"/>
      <c r="R439" s="11"/>
      <c r="S439" s="11"/>
      <c r="T439" s="11"/>
      <c r="U439" s="113"/>
    </row>
    <row r="440" spans="1:21" ht="13.2">
      <c r="A440" s="11"/>
      <c r="B440" s="11"/>
      <c r="C440" s="11"/>
      <c r="D440" s="11"/>
      <c r="E440" s="11"/>
      <c r="F440" s="11"/>
      <c r="G440" s="11"/>
      <c r="H440" s="11"/>
      <c r="I440" s="11"/>
      <c r="J440" s="11"/>
      <c r="K440" s="11"/>
      <c r="L440" s="11"/>
      <c r="M440" s="11"/>
      <c r="N440" s="11"/>
      <c r="O440" s="11"/>
      <c r="P440" s="11"/>
      <c r="Q440" s="11"/>
      <c r="R440" s="11"/>
      <c r="S440" s="11"/>
      <c r="T440" s="11"/>
      <c r="U440" s="113"/>
    </row>
    <row r="441" spans="1:21" ht="13.2">
      <c r="A441" s="11"/>
      <c r="B441" s="11"/>
      <c r="C441" s="11"/>
      <c r="D441" s="11"/>
      <c r="E441" s="11"/>
      <c r="F441" s="11"/>
      <c r="G441" s="11"/>
      <c r="H441" s="11"/>
      <c r="I441" s="11"/>
      <c r="J441" s="11"/>
      <c r="K441" s="11"/>
      <c r="L441" s="11"/>
      <c r="M441" s="11"/>
      <c r="N441" s="11"/>
      <c r="O441" s="11"/>
      <c r="P441" s="11"/>
      <c r="Q441" s="11"/>
      <c r="R441" s="11"/>
      <c r="S441" s="11"/>
      <c r="T441" s="11"/>
      <c r="U441" s="113"/>
    </row>
    <row r="442" spans="1:21" ht="13.2">
      <c r="A442" s="11"/>
      <c r="B442" s="11"/>
      <c r="C442" s="11"/>
      <c r="D442" s="11"/>
      <c r="E442" s="11"/>
      <c r="F442" s="11"/>
      <c r="G442" s="11"/>
      <c r="H442" s="11"/>
      <c r="I442" s="11"/>
      <c r="J442" s="11"/>
      <c r="K442" s="11"/>
      <c r="L442" s="11"/>
      <c r="M442" s="11"/>
      <c r="N442" s="11"/>
      <c r="O442" s="11"/>
      <c r="P442" s="11"/>
      <c r="Q442" s="11"/>
      <c r="R442" s="11"/>
      <c r="S442" s="11"/>
      <c r="T442" s="11"/>
      <c r="U442" s="113"/>
    </row>
    <row r="443" spans="1:21" ht="13.2">
      <c r="A443" s="11"/>
      <c r="B443" s="11"/>
      <c r="C443" s="11"/>
      <c r="D443" s="11"/>
      <c r="E443" s="11"/>
      <c r="F443" s="11"/>
      <c r="G443" s="11"/>
      <c r="H443" s="11"/>
      <c r="I443" s="11"/>
      <c r="J443" s="11"/>
      <c r="K443" s="11"/>
      <c r="L443" s="11"/>
      <c r="M443" s="11"/>
      <c r="N443" s="11"/>
      <c r="O443" s="11"/>
      <c r="P443" s="11"/>
      <c r="Q443" s="11"/>
      <c r="R443" s="11"/>
      <c r="S443" s="11"/>
      <c r="T443" s="11"/>
      <c r="U443" s="113"/>
    </row>
    <row r="444" spans="1:21" ht="13.2">
      <c r="A444" s="11"/>
      <c r="B444" s="11"/>
      <c r="C444" s="11"/>
      <c r="D444" s="11"/>
      <c r="E444" s="11"/>
      <c r="F444" s="11"/>
      <c r="G444" s="11"/>
      <c r="H444" s="11"/>
      <c r="I444" s="11"/>
      <c r="J444" s="11"/>
      <c r="K444" s="11"/>
      <c r="L444" s="11"/>
      <c r="M444" s="11"/>
      <c r="N444" s="11"/>
      <c r="O444" s="11"/>
      <c r="P444" s="11"/>
      <c r="Q444" s="11"/>
      <c r="R444" s="11"/>
      <c r="S444" s="11"/>
      <c r="T444" s="11"/>
      <c r="U444" s="113"/>
    </row>
    <row r="445" spans="1:21" ht="13.2">
      <c r="A445" s="11"/>
      <c r="B445" s="11"/>
      <c r="C445" s="11"/>
      <c r="D445" s="11"/>
      <c r="E445" s="11"/>
      <c r="F445" s="11"/>
      <c r="G445" s="11"/>
      <c r="H445" s="11"/>
      <c r="I445" s="11"/>
      <c r="J445" s="11"/>
      <c r="K445" s="11"/>
      <c r="L445" s="11"/>
      <c r="M445" s="11"/>
      <c r="N445" s="11"/>
      <c r="O445" s="11"/>
      <c r="P445" s="11"/>
      <c r="Q445" s="11"/>
      <c r="R445" s="11"/>
      <c r="S445" s="11"/>
      <c r="T445" s="11"/>
      <c r="U445" s="113"/>
    </row>
  </sheetData>
  <mergeCells count="41">
    <mergeCell ref="J11:K11"/>
    <mergeCell ref="B13:B15"/>
    <mergeCell ref="D9:F11"/>
    <mergeCell ref="B16:B21"/>
    <mergeCell ref="U9:U11"/>
    <mergeCell ref="J10:M10"/>
    <mergeCell ref="N10:S10"/>
    <mergeCell ref="L11:M11"/>
    <mergeCell ref="N11:O11"/>
    <mergeCell ref="P11:Q11"/>
    <mergeCell ref="R11:S11"/>
    <mergeCell ref="J9:S9"/>
    <mergeCell ref="T9:T12"/>
    <mergeCell ref="B22:B23"/>
    <mergeCell ref="B9:B12"/>
    <mergeCell ref="C9:C12"/>
    <mergeCell ref="G9:I10"/>
    <mergeCell ref="B105:B106"/>
    <mergeCell ref="G11:H11"/>
    <mergeCell ref="B71:B72"/>
    <mergeCell ref="B73:B74"/>
    <mergeCell ref="B44:B45"/>
    <mergeCell ref="B50:B51"/>
    <mergeCell ref="B62:B63"/>
    <mergeCell ref="B67:B68"/>
    <mergeCell ref="B69:B70"/>
    <mergeCell ref="B108:B109"/>
    <mergeCell ref="B116:B117"/>
    <mergeCell ref="B24:B29"/>
    <mergeCell ref="B30:B31"/>
    <mergeCell ref="B33:B35"/>
    <mergeCell ref="B36:B37"/>
    <mergeCell ref="B38:B39"/>
    <mergeCell ref="B40:B41"/>
    <mergeCell ref="B42:B43"/>
    <mergeCell ref="B77:B78"/>
    <mergeCell ref="B91:B92"/>
    <mergeCell ref="B96:B97"/>
    <mergeCell ref="B98:B99"/>
    <mergeCell ref="B102:B103"/>
    <mergeCell ref="B75:B76"/>
  </mergeCells>
  <phoneticPr fontId="20"/>
  <pageMargins left="0.31496062992125984" right="0.19685039370078741" top="0.74803149606299213" bottom="0.74803149606299213" header="0" footer="0"/>
  <pageSetup paperSize="8" scale="60" orientation="landscape" r:id="rId1"/>
  <ignoredErrors>
    <ignoredError sqref="D48 D5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
  <sheetViews>
    <sheetView tabSelected="1" workbookViewId="0">
      <selection activeCell="A2" sqref="A2"/>
    </sheetView>
  </sheetViews>
  <sheetFormatPr defaultRowHeight="12"/>
  <cols>
    <col min="1" max="1" width="2.33203125" style="274" customWidth="1"/>
    <col min="2" max="2" width="37.21875" style="284" customWidth="1"/>
    <col min="3" max="3" width="10.5546875" style="284" bestFit="1" customWidth="1"/>
    <col min="4" max="4" width="4.5546875" style="285" bestFit="1" customWidth="1"/>
    <col min="5" max="6" width="5.5546875" style="285" bestFit="1" customWidth="1"/>
    <col min="7" max="10" width="7.5546875" style="286" bestFit="1" customWidth="1"/>
    <col min="11" max="16" width="6.5546875" style="287" bestFit="1" customWidth="1"/>
    <col min="17" max="18" width="5.5546875" style="287" bestFit="1" customWidth="1"/>
    <col min="19" max="22" width="7.5546875" style="284" bestFit="1" customWidth="1"/>
    <col min="23" max="28" width="6.5546875" style="284" bestFit="1" customWidth="1"/>
    <col min="29" max="30" width="5.5546875" style="284" bestFit="1" customWidth="1"/>
    <col min="31" max="31" width="5.5546875" style="285" bestFit="1" customWidth="1"/>
    <col min="32" max="16384" width="8.88671875" style="284"/>
  </cols>
  <sheetData>
    <row r="1" spans="2:31" s="265" customFormat="1" ht="7.2" customHeight="1">
      <c r="B1" s="266"/>
      <c r="C1" s="267"/>
      <c r="D1" s="268"/>
      <c r="E1" s="268"/>
      <c r="F1" s="268"/>
      <c r="G1" s="269"/>
      <c r="H1" s="270"/>
      <c r="I1" s="269"/>
      <c r="J1" s="271"/>
      <c r="K1" s="270"/>
      <c r="L1" s="269"/>
      <c r="M1" s="270"/>
      <c r="N1" s="272"/>
      <c r="O1" s="270"/>
      <c r="P1" s="272"/>
      <c r="Q1" s="270"/>
      <c r="R1" s="273"/>
      <c r="S1" s="270"/>
      <c r="T1" s="274"/>
      <c r="U1" s="270"/>
      <c r="V1" s="270"/>
      <c r="AE1" s="268"/>
    </row>
    <row r="2" spans="2:31" ht="16.2">
      <c r="B2" s="275" t="s">
        <v>248</v>
      </c>
      <c r="Q2" s="288"/>
      <c r="R2" s="288"/>
      <c r="S2" s="274"/>
      <c r="T2" s="274"/>
      <c r="U2" s="274"/>
      <c r="V2" s="274"/>
      <c r="W2" s="274"/>
      <c r="X2" s="274"/>
      <c r="Y2" s="274"/>
      <c r="Z2" s="274"/>
      <c r="AA2" s="274"/>
      <c r="AB2" s="274"/>
      <c r="AC2" s="274"/>
      <c r="AD2" s="274"/>
    </row>
    <row r="3" spans="2:31" s="265" customFormat="1" ht="7.2" customHeight="1">
      <c r="B3" s="266"/>
      <c r="C3" s="267"/>
      <c r="D3" s="268"/>
      <c r="E3" s="268"/>
      <c r="F3" s="268"/>
      <c r="G3" s="269"/>
      <c r="H3" s="270"/>
      <c r="I3" s="269"/>
      <c r="J3" s="271"/>
      <c r="K3" s="270"/>
      <c r="L3" s="269"/>
      <c r="M3" s="270"/>
      <c r="N3" s="272"/>
      <c r="O3" s="270"/>
      <c r="P3" s="272"/>
      <c r="Q3" s="270"/>
      <c r="R3" s="273"/>
      <c r="S3" s="270"/>
      <c r="T3" s="274"/>
      <c r="U3" s="270"/>
      <c r="V3" s="270"/>
      <c r="AE3" s="268"/>
    </row>
    <row r="4" spans="2:31" s="276" customFormat="1" ht="16.2" customHeight="1">
      <c r="B4" s="277" t="s">
        <v>249</v>
      </c>
      <c r="D4" s="278"/>
      <c r="E4" s="278"/>
      <c r="F4" s="278"/>
      <c r="G4" s="279"/>
      <c r="H4" s="279"/>
      <c r="I4" s="279"/>
      <c r="J4" s="279"/>
      <c r="K4" s="280"/>
      <c r="L4" s="280"/>
      <c r="M4" s="280"/>
      <c r="N4" s="280"/>
      <c r="O4" s="280"/>
      <c r="P4" s="280"/>
      <c r="Q4" s="280"/>
      <c r="R4" s="280"/>
      <c r="AE4" s="278"/>
    </row>
    <row r="5" spans="2:31" s="276" customFormat="1" ht="16.2" customHeight="1">
      <c r="B5" s="277" t="s">
        <v>444</v>
      </c>
      <c r="D5" s="278"/>
      <c r="E5" s="278"/>
      <c r="F5" s="278"/>
      <c r="G5" s="279"/>
      <c r="H5" s="279"/>
      <c r="I5" s="279"/>
      <c r="J5" s="279"/>
      <c r="K5" s="280"/>
      <c r="L5" s="280"/>
      <c r="M5" s="280"/>
      <c r="N5" s="280"/>
      <c r="O5" s="280"/>
      <c r="P5" s="280"/>
      <c r="Q5" s="280"/>
      <c r="R5" s="280"/>
      <c r="AE5" s="278"/>
    </row>
    <row r="6" spans="2:31" s="276" customFormat="1" ht="16.2" customHeight="1">
      <c r="B6" s="277" t="s">
        <v>446</v>
      </c>
      <c r="D6" s="278"/>
      <c r="E6" s="278"/>
      <c r="F6" s="278"/>
      <c r="G6" s="279"/>
      <c r="H6" s="279"/>
      <c r="I6" s="279"/>
      <c r="J6" s="279"/>
      <c r="K6" s="280"/>
      <c r="L6" s="280"/>
      <c r="M6" s="280"/>
      <c r="N6" s="280"/>
      <c r="O6" s="280"/>
      <c r="P6" s="280"/>
      <c r="Q6" s="280"/>
      <c r="R6" s="280"/>
      <c r="AE6" s="278"/>
    </row>
    <row r="7" spans="2:31" s="628" customFormat="1" ht="16.2" customHeight="1">
      <c r="B7" s="277" t="s">
        <v>448</v>
      </c>
      <c r="D7" s="629"/>
      <c r="E7" s="629"/>
      <c r="F7" s="629"/>
      <c r="G7" s="630"/>
      <c r="H7" s="630"/>
      <c r="I7" s="630"/>
      <c r="J7" s="630"/>
      <c r="K7" s="631"/>
      <c r="L7" s="631"/>
      <c r="M7" s="631"/>
      <c r="N7" s="631"/>
      <c r="O7" s="631"/>
      <c r="P7" s="631"/>
      <c r="Q7" s="631"/>
      <c r="R7" s="631"/>
      <c r="AE7" s="629"/>
    </row>
    <row r="8" spans="2:31" s="276" customFormat="1" ht="16.2" customHeight="1">
      <c r="B8" s="277" t="s">
        <v>250</v>
      </c>
      <c r="D8" s="278"/>
      <c r="E8" s="278"/>
      <c r="F8" s="278"/>
      <c r="G8" s="279"/>
      <c r="H8" s="279"/>
      <c r="I8" s="279"/>
      <c r="J8" s="279"/>
      <c r="K8" s="280"/>
      <c r="L8" s="280"/>
      <c r="M8" s="280"/>
      <c r="N8" s="280"/>
      <c r="O8" s="280"/>
      <c r="P8" s="280"/>
      <c r="Q8" s="280"/>
      <c r="R8" s="280"/>
      <c r="AE8" s="278"/>
    </row>
    <row r="9" spans="2:31" s="276" customFormat="1" ht="16.2" customHeight="1">
      <c r="B9" s="277" t="s">
        <v>251</v>
      </c>
      <c r="D9" s="278"/>
      <c r="E9" s="278"/>
      <c r="F9" s="278"/>
      <c r="G9" s="279"/>
      <c r="H9" s="279"/>
      <c r="I9" s="279"/>
      <c r="J9" s="279"/>
      <c r="K9" s="280"/>
      <c r="L9" s="280"/>
      <c r="M9" s="280"/>
      <c r="N9" s="280"/>
      <c r="O9" s="280"/>
      <c r="P9" s="280"/>
      <c r="Q9" s="280"/>
      <c r="R9" s="280"/>
      <c r="AE9" s="278"/>
    </row>
    <row r="10" spans="2:31" s="276" customFormat="1" ht="16.2" customHeight="1">
      <c r="B10" s="277" t="s">
        <v>445</v>
      </c>
      <c r="D10" s="278"/>
      <c r="E10" s="278"/>
      <c r="F10" s="278"/>
      <c r="G10" s="279"/>
      <c r="H10" s="279"/>
      <c r="I10" s="279"/>
      <c r="J10" s="279"/>
      <c r="K10" s="280"/>
      <c r="L10" s="280"/>
      <c r="M10" s="280"/>
      <c r="N10" s="280"/>
      <c r="O10" s="280"/>
      <c r="P10" s="280"/>
      <c r="Q10" s="280"/>
      <c r="R10" s="280"/>
      <c r="AE10" s="278"/>
    </row>
    <row r="11" spans="2:31" s="276" customFormat="1" ht="16.2" customHeight="1">
      <c r="B11" s="281" t="s">
        <v>449</v>
      </c>
      <c r="D11" s="278"/>
      <c r="E11" s="278"/>
      <c r="F11" s="278"/>
      <c r="G11" s="279"/>
      <c r="H11" s="279"/>
      <c r="I11" s="279"/>
      <c r="J11" s="279"/>
      <c r="K11" s="280"/>
      <c r="L11" s="280"/>
      <c r="M11" s="280"/>
      <c r="N11" s="280"/>
      <c r="O11" s="280"/>
      <c r="P11" s="280"/>
      <c r="Q11" s="280"/>
      <c r="R11" s="280"/>
      <c r="AE11" s="278"/>
    </row>
    <row r="12" spans="2:31" s="276" customFormat="1" ht="16.2" customHeight="1">
      <c r="B12" s="277" t="s">
        <v>252</v>
      </c>
      <c r="D12" s="278"/>
      <c r="E12" s="278"/>
      <c r="F12" s="278"/>
      <c r="G12" s="279"/>
      <c r="H12" s="279"/>
      <c r="I12" s="279"/>
      <c r="J12" s="279"/>
      <c r="K12" s="280"/>
      <c r="L12" s="280"/>
      <c r="M12" s="280"/>
      <c r="N12" s="280"/>
      <c r="O12" s="280"/>
      <c r="P12" s="280"/>
      <c r="Q12" s="280"/>
      <c r="R12" s="280"/>
      <c r="AE12" s="278"/>
    </row>
    <row r="13" spans="2:31" s="276" customFormat="1" ht="16.2" customHeight="1">
      <c r="B13" s="276" t="s">
        <v>253</v>
      </c>
      <c r="D13" s="278"/>
      <c r="E13" s="278"/>
      <c r="F13" s="278"/>
      <c r="G13" s="279"/>
      <c r="H13" s="279"/>
      <c r="I13" s="279"/>
      <c r="J13" s="279"/>
      <c r="K13" s="280"/>
      <c r="L13" s="280"/>
      <c r="M13" s="280"/>
      <c r="N13" s="280"/>
      <c r="O13" s="280"/>
      <c r="P13" s="280"/>
      <c r="Q13" s="280"/>
      <c r="R13" s="280"/>
      <c r="AE13" s="278"/>
    </row>
    <row r="14" spans="2:31" s="276" customFormat="1" ht="16.2" customHeight="1">
      <c r="B14" s="276" t="s">
        <v>254</v>
      </c>
      <c r="D14" s="278"/>
      <c r="E14" s="278"/>
      <c r="F14" s="278"/>
      <c r="G14" s="279"/>
      <c r="H14" s="279"/>
      <c r="I14" s="279"/>
      <c r="J14" s="279"/>
      <c r="K14" s="280"/>
      <c r="L14" s="280"/>
      <c r="M14" s="280"/>
      <c r="N14" s="280"/>
      <c r="O14" s="280"/>
      <c r="P14" s="280"/>
      <c r="Q14" s="280"/>
      <c r="R14" s="280"/>
      <c r="AE14" s="278"/>
    </row>
    <row r="15" spans="2:31" s="276" customFormat="1" ht="16.2" customHeight="1">
      <c r="B15" s="277" t="s">
        <v>255</v>
      </c>
      <c r="D15" s="278"/>
      <c r="E15" s="278"/>
      <c r="F15" s="278"/>
      <c r="G15" s="279"/>
      <c r="H15" s="279"/>
      <c r="I15" s="279"/>
      <c r="J15" s="279"/>
      <c r="K15" s="280"/>
      <c r="L15" s="280"/>
      <c r="M15" s="280"/>
      <c r="N15" s="280"/>
      <c r="O15" s="280"/>
      <c r="P15" s="280"/>
      <c r="Q15" s="280"/>
      <c r="R15" s="280"/>
      <c r="AE15" s="278"/>
    </row>
    <row r="16" spans="2:31" s="276" customFormat="1" ht="16.2" customHeight="1">
      <c r="B16" s="277" t="s">
        <v>256</v>
      </c>
      <c r="D16" s="278"/>
      <c r="E16" s="278"/>
      <c r="F16" s="278"/>
      <c r="G16" s="279"/>
      <c r="H16" s="279"/>
      <c r="I16" s="279"/>
      <c r="J16" s="279"/>
      <c r="K16" s="280"/>
      <c r="L16" s="280"/>
      <c r="M16" s="280"/>
      <c r="N16" s="280"/>
      <c r="O16" s="280"/>
      <c r="P16" s="280"/>
      <c r="Q16" s="280"/>
      <c r="R16" s="280"/>
      <c r="AE16" s="278"/>
    </row>
    <row r="17" spans="1:31" s="276" customFormat="1" ht="16.2" customHeight="1">
      <c r="B17" s="282" t="s">
        <v>257</v>
      </c>
      <c r="D17" s="278"/>
      <c r="E17" s="278"/>
      <c r="F17" s="278"/>
      <c r="G17" s="279"/>
      <c r="H17" s="279"/>
      <c r="I17" s="279"/>
      <c r="J17" s="279"/>
      <c r="K17" s="280"/>
      <c r="L17" s="280"/>
      <c r="M17" s="280"/>
      <c r="N17" s="280"/>
      <c r="O17" s="280"/>
      <c r="P17" s="280"/>
      <c r="Q17" s="280"/>
      <c r="R17" s="280"/>
      <c r="AE17" s="278"/>
    </row>
    <row r="18" spans="1:31" s="274" customFormat="1" ht="7.95" customHeight="1">
      <c r="B18" s="283"/>
      <c r="D18" s="266"/>
      <c r="E18" s="266"/>
      <c r="F18" s="266"/>
      <c r="G18" s="289"/>
      <c r="H18" s="289"/>
      <c r="I18" s="289"/>
      <c r="J18" s="289"/>
      <c r="K18" s="288"/>
      <c r="L18" s="288"/>
      <c r="M18" s="288"/>
      <c r="N18" s="288"/>
      <c r="O18" s="288"/>
      <c r="P18" s="288"/>
      <c r="Q18" s="288"/>
      <c r="R18" s="288"/>
      <c r="AE18" s="266"/>
    </row>
    <row r="19" spans="1:31" s="316" customFormat="1" ht="13.2" customHeight="1">
      <c r="A19" s="298"/>
      <c r="B19" s="689" t="s">
        <v>317</v>
      </c>
      <c r="C19" s="692" t="s">
        <v>258</v>
      </c>
      <c r="D19" s="693"/>
      <c r="E19" s="698" t="s">
        <v>259</v>
      </c>
      <c r="F19" s="699"/>
      <c r="G19" s="704" t="s">
        <v>260</v>
      </c>
      <c r="H19" s="705"/>
      <c r="I19" s="705"/>
      <c r="J19" s="705"/>
      <c r="K19" s="705"/>
      <c r="L19" s="705"/>
      <c r="M19" s="705"/>
      <c r="N19" s="705"/>
      <c r="O19" s="705"/>
      <c r="P19" s="705"/>
      <c r="Q19" s="705"/>
      <c r="R19" s="706"/>
      <c r="S19" s="707" t="s">
        <v>261</v>
      </c>
      <c r="T19" s="708"/>
      <c r="U19" s="708"/>
      <c r="V19" s="708"/>
      <c r="W19" s="708"/>
      <c r="X19" s="708"/>
      <c r="Y19" s="708"/>
      <c r="Z19" s="708"/>
      <c r="AA19" s="708"/>
      <c r="AB19" s="708"/>
      <c r="AC19" s="708"/>
      <c r="AD19" s="709"/>
      <c r="AE19" s="624"/>
    </row>
    <row r="20" spans="1:31" s="316" customFormat="1" ht="13.2" customHeight="1">
      <c r="A20" s="298"/>
      <c r="B20" s="690"/>
      <c r="C20" s="694"/>
      <c r="D20" s="695"/>
      <c r="E20" s="700"/>
      <c r="F20" s="701"/>
      <c r="G20" s="710" t="s">
        <v>262</v>
      </c>
      <c r="H20" s="711"/>
      <c r="I20" s="711"/>
      <c r="J20" s="712"/>
      <c r="K20" s="713" t="s">
        <v>263</v>
      </c>
      <c r="L20" s="714"/>
      <c r="M20" s="719" t="s">
        <v>264</v>
      </c>
      <c r="N20" s="720"/>
      <c r="O20" s="720"/>
      <c r="P20" s="721"/>
      <c r="Q20" s="722" t="s">
        <v>265</v>
      </c>
      <c r="R20" s="723"/>
      <c r="S20" s="728" t="s">
        <v>262</v>
      </c>
      <c r="T20" s="711"/>
      <c r="U20" s="711"/>
      <c r="V20" s="712"/>
      <c r="W20" s="713" t="s">
        <v>263</v>
      </c>
      <c r="X20" s="714"/>
      <c r="Y20" s="719" t="s">
        <v>264</v>
      </c>
      <c r="Z20" s="720"/>
      <c r="AA20" s="720"/>
      <c r="AB20" s="721"/>
      <c r="AC20" s="722" t="s">
        <v>265</v>
      </c>
      <c r="AD20" s="762"/>
      <c r="AE20" s="624"/>
    </row>
    <row r="21" spans="1:31" s="316" customFormat="1" ht="13.2" customHeight="1">
      <c r="A21" s="298"/>
      <c r="B21" s="690"/>
      <c r="C21" s="694"/>
      <c r="D21" s="695"/>
      <c r="E21" s="700"/>
      <c r="F21" s="701"/>
      <c r="G21" s="765" t="s">
        <v>266</v>
      </c>
      <c r="H21" s="766"/>
      <c r="I21" s="729" t="s">
        <v>267</v>
      </c>
      <c r="J21" s="730"/>
      <c r="K21" s="715"/>
      <c r="L21" s="716"/>
      <c r="M21" s="769" t="s">
        <v>266</v>
      </c>
      <c r="N21" s="766"/>
      <c r="O21" s="729" t="s">
        <v>267</v>
      </c>
      <c r="P21" s="730"/>
      <c r="Q21" s="724"/>
      <c r="R21" s="725"/>
      <c r="S21" s="769" t="s">
        <v>266</v>
      </c>
      <c r="T21" s="766"/>
      <c r="U21" s="729" t="s">
        <v>267</v>
      </c>
      <c r="V21" s="730"/>
      <c r="W21" s="715"/>
      <c r="X21" s="716"/>
      <c r="Y21" s="769" t="s">
        <v>266</v>
      </c>
      <c r="Z21" s="766"/>
      <c r="AA21" s="729" t="s">
        <v>267</v>
      </c>
      <c r="AB21" s="730"/>
      <c r="AC21" s="724"/>
      <c r="AD21" s="763"/>
      <c r="AE21" s="624"/>
    </row>
    <row r="22" spans="1:31" s="316" customFormat="1" ht="13.2">
      <c r="A22" s="298"/>
      <c r="B22" s="690"/>
      <c r="C22" s="696"/>
      <c r="D22" s="697"/>
      <c r="E22" s="702"/>
      <c r="F22" s="703"/>
      <c r="G22" s="767"/>
      <c r="H22" s="768"/>
      <c r="I22" s="731"/>
      <c r="J22" s="732"/>
      <c r="K22" s="717"/>
      <c r="L22" s="718"/>
      <c r="M22" s="770"/>
      <c r="N22" s="768"/>
      <c r="O22" s="731"/>
      <c r="P22" s="732"/>
      <c r="Q22" s="726"/>
      <c r="R22" s="727"/>
      <c r="S22" s="771"/>
      <c r="T22" s="772"/>
      <c r="U22" s="731"/>
      <c r="V22" s="732"/>
      <c r="W22" s="717"/>
      <c r="X22" s="718"/>
      <c r="Y22" s="771"/>
      <c r="Z22" s="772"/>
      <c r="AA22" s="731"/>
      <c r="AB22" s="732"/>
      <c r="AC22" s="726"/>
      <c r="AD22" s="764"/>
      <c r="AE22" s="624"/>
    </row>
    <row r="23" spans="1:31" s="316" customFormat="1" ht="13.2" customHeight="1" thickBot="1">
      <c r="A23" s="298"/>
      <c r="B23" s="690"/>
      <c r="C23" s="694" t="s">
        <v>268</v>
      </c>
      <c r="D23" s="695" t="s">
        <v>269</v>
      </c>
      <c r="E23" s="700" t="s">
        <v>270</v>
      </c>
      <c r="F23" s="736" t="s">
        <v>271</v>
      </c>
      <c r="G23" s="739" t="s">
        <v>272</v>
      </c>
      <c r="H23" s="740"/>
      <c r="I23" s="741"/>
      <c r="J23" s="741"/>
      <c r="K23" s="741"/>
      <c r="L23" s="741"/>
      <c r="M23" s="741"/>
      <c r="N23" s="740"/>
      <c r="O23" s="741"/>
      <c r="P23" s="741"/>
      <c r="Q23" s="741"/>
      <c r="R23" s="742"/>
      <c r="S23" s="774" t="s">
        <v>272</v>
      </c>
      <c r="T23" s="740"/>
      <c r="U23" s="741"/>
      <c r="V23" s="741"/>
      <c r="W23" s="741"/>
      <c r="X23" s="741"/>
      <c r="Y23" s="741"/>
      <c r="Z23" s="740"/>
      <c r="AA23" s="741"/>
      <c r="AB23" s="741"/>
      <c r="AC23" s="741"/>
      <c r="AD23" s="775"/>
      <c r="AE23" s="773"/>
    </row>
    <row r="24" spans="1:31" s="316" customFormat="1" ht="13.2" customHeight="1" thickTop="1">
      <c r="A24" s="298"/>
      <c r="B24" s="690"/>
      <c r="C24" s="694"/>
      <c r="D24" s="695"/>
      <c r="E24" s="700"/>
      <c r="F24" s="737"/>
      <c r="G24" s="375" t="s">
        <v>273</v>
      </c>
      <c r="H24" s="376" t="s">
        <v>274</v>
      </c>
      <c r="I24" s="377" t="s">
        <v>273</v>
      </c>
      <c r="J24" s="378" t="s">
        <v>274</v>
      </c>
      <c r="K24" s="757" t="s">
        <v>273</v>
      </c>
      <c r="L24" s="760" t="s">
        <v>274</v>
      </c>
      <c r="M24" s="379" t="s">
        <v>273</v>
      </c>
      <c r="N24" s="380" t="s">
        <v>274</v>
      </c>
      <c r="O24" s="377" t="s">
        <v>273</v>
      </c>
      <c r="P24" s="381" t="s">
        <v>274</v>
      </c>
      <c r="Q24" s="379" t="s">
        <v>273</v>
      </c>
      <c r="R24" s="382" t="s">
        <v>274</v>
      </c>
      <c r="S24" s="383" t="s">
        <v>273</v>
      </c>
      <c r="T24" s="376" t="s">
        <v>274</v>
      </c>
      <c r="U24" s="377" t="s">
        <v>273</v>
      </c>
      <c r="V24" s="378" t="s">
        <v>274</v>
      </c>
      <c r="W24" s="757" t="s">
        <v>273</v>
      </c>
      <c r="X24" s="760" t="s">
        <v>274</v>
      </c>
      <c r="Y24" s="379" t="s">
        <v>273</v>
      </c>
      <c r="Z24" s="380" t="s">
        <v>274</v>
      </c>
      <c r="AA24" s="377" t="s">
        <v>273</v>
      </c>
      <c r="AB24" s="381" t="s">
        <v>274</v>
      </c>
      <c r="AC24" s="379" t="s">
        <v>273</v>
      </c>
      <c r="AD24" s="384" t="s">
        <v>274</v>
      </c>
      <c r="AE24" s="773"/>
    </row>
    <row r="25" spans="1:31" s="316" customFormat="1" ht="13.2" customHeight="1">
      <c r="A25" s="298"/>
      <c r="B25" s="690"/>
      <c r="C25" s="694"/>
      <c r="D25" s="695"/>
      <c r="E25" s="700"/>
      <c r="F25" s="737"/>
      <c r="G25" s="753" t="s">
        <v>275</v>
      </c>
      <c r="H25" s="755" t="s">
        <v>276</v>
      </c>
      <c r="I25" s="745" t="s">
        <v>277</v>
      </c>
      <c r="J25" s="747" t="s">
        <v>278</v>
      </c>
      <c r="K25" s="758"/>
      <c r="L25" s="761"/>
      <c r="M25" s="749" t="s">
        <v>279</v>
      </c>
      <c r="N25" s="743" t="s">
        <v>280</v>
      </c>
      <c r="O25" s="745" t="s">
        <v>281</v>
      </c>
      <c r="P25" s="747" t="s">
        <v>282</v>
      </c>
      <c r="Q25" s="749" t="s">
        <v>283</v>
      </c>
      <c r="R25" s="751" t="s">
        <v>284</v>
      </c>
      <c r="S25" s="776" t="s">
        <v>275</v>
      </c>
      <c r="T25" s="755" t="s">
        <v>276</v>
      </c>
      <c r="U25" s="745" t="s">
        <v>277</v>
      </c>
      <c r="V25" s="747" t="s">
        <v>278</v>
      </c>
      <c r="W25" s="758"/>
      <c r="X25" s="761"/>
      <c r="Y25" s="749" t="s">
        <v>279</v>
      </c>
      <c r="Z25" s="743" t="s">
        <v>280</v>
      </c>
      <c r="AA25" s="745" t="s">
        <v>281</v>
      </c>
      <c r="AB25" s="747" t="s">
        <v>282</v>
      </c>
      <c r="AC25" s="749" t="s">
        <v>283</v>
      </c>
      <c r="AD25" s="778" t="s">
        <v>284</v>
      </c>
      <c r="AE25" s="773"/>
    </row>
    <row r="26" spans="1:31" s="316" customFormat="1" ht="13.8" thickBot="1">
      <c r="A26" s="298"/>
      <c r="B26" s="691"/>
      <c r="C26" s="733"/>
      <c r="D26" s="734"/>
      <c r="E26" s="735"/>
      <c r="F26" s="738"/>
      <c r="G26" s="754"/>
      <c r="H26" s="756"/>
      <c r="I26" s="746"/>
      <c r="J26" s="748"/>
      <c r="K26" s="759"/>
      <c r="L26" s="748"/>
      <c r="M26" s="750"/>
      <c r="N26" s="744"/>
      <c r="O26" s="746"/>
      <c r="P26" s="748"/>
      <c r="Q26" s="750"/>
      <c r="R26" s="752"/>
      <c r="S26" s="777"/>
      <c r="T26" s="756"/>
      <c r="U26" s="746"/>
      <c r="V26" s="748"/>
      <c r="W26" s="759"/>
      <c r="X26" s="748"/>
      <c r="Y26" s="750"/>
      <c r="Z26" s="744"/>
      <c r="AA26" s="746"/>
      <c r="AB26" s="748"/>
      <c r="AC26" s="750"/>
      <c r="AD26" s="779"/>
      <c r="AE26" s="773"/>
    </row>
    <row r="27" spans="1:31" s="316" customFormat="1" ht="13.2">
      <c r="A27" s="298"/>
      <c r="B27" s="299" t="s">
        <v>285</v>
      </c>
      <c r="C27" s="300">
        <v>926.62</v>
      </c>
      <c r="D27" s="301">
        <v>6</v>
      </c>
      <c r="E27" s="302">
        <v>0.3632242</v>
      </c>
      <c r="F27" s="303">
        <v>0.41799999999999998</v>
      </c>
      <c r="G27" s="304">
        <v>0.58679530000000002</v>
      </c>
      <c r="H27" s="305">
        <v>0.56082699999999996</v>
      </c>
      <c r="I27" s="306">
        <v>0.55737000000000003</v>
      </c>
      <c r="J27" s="307">
        <v>0.5303078</v>
      </c>
      <c r="K27" s="308">
        <v>14.8085024</v>
      </c>
      <c r="L27" s="309">
        <v>14.068189</v>
      </c>
      <c r="M27" s="310">
        <v>4.9594652999999997</v>
      </c>
      <c r="N27" s="311">
        <v>4.7433408999999997</v>
      </c>
      <c r="O27" s="312">
        <v>4.7107694000000002</v>
      </c>
      <c r="P27" s="309">
        <v>4.4852169999999996</v>
      </c>
      <c r="Q27" s="310">
        <v>8.4517810000000004</v>
      </c>
      <c r="R27" s="313">
        <v>8.4577609999999996</v>
      </c>
      <c r="S27" s="314">
        <v>0.49268380000000001</v>
      </c>
      <c r="T27" s="305">
        <v>0.46687060000000002</v>
      </c>
      <c r="U27" s="306">
        <v>0.46364359999999999</v>
      </c>
      <c r="V27" s="307">
        <v>0.43702530000000001</v>
      </c>
      <c r="W27" s="308">
        <v>18.191827100000001</v>
      </c>
      <c r="X27" s="309">
        <v>17.102437200000001</v>
      </c>
      <c r="Y27" s="310">
        <v>3.6121867999999999</v>
      </c>
      <c r="Z27" s="311">
        <v>3.4270363000000001</v>
      </c>
      <c r="AA27" s="312">
        <v>3.3992740000000001</v>
      </c>
      <c r="AB27" s="309">
        <v>3.2079583</v>
      </c>
      <c r="AC27" s="310">
        <v>7.3316528999999999</v>
      </c>
      <c r="AD27" s="315">
        <v>7.3404407999999997</v>
      </c>
      <c r="AE27" s="625"/>
    </row>
    <row r="28" spans="1:31" s="316" customFormat="1" ht="13.2">
      <c r="A28" s="298"/>
      <c r="B28" s="299" t="s">
        <v>311</v>
      </c>
      <c r="C28" s="300">
        <v>160.78</v>
      </c>
      <c r="D28" s="301">
        <v>8</v>
      </c>
      <c r="E28" s="302">
        <v>1.0075000000000001</v>
      </c>
      <c r="F28" s="303">
        <v>1.0075000000000001</v>
      </c>
      <c r="G28" s="304">
        <v>0.54648870000000005</v>
      </c>
      <c r="H28" s="305">
        <v>0.54291460000000002</v>
      </c>
      <c r="I28" s="306">
        <v>0.50293730000000003</v>
      </c>
      <c r="J28" s="307">
        <v>0.4992086</v>
      </c>
      <c r="K28" s="308">
        <v>18.5041279</v>
      </c>
      <c r="L28" s="309">
        <v>18.345005400000002</v>
      </c>
      <c r="M28" s="310">
        <v>6.3266439999999999</v>
      </c>
      <c r="N28" s="311">
        <v>6.2806778000000003</v>
      </c>
      <c r="O28" s="312">
        <v>5.8224533999999997</v>
      </c>
      <c r="P28" s="309">
        <v>5.7750674999999996</v>
      </c>
      <c r="Q28" s="310">
        <v>11.576898</v>
      </c>
      <c r="R28" s="313">
        <v>11.5684457</v>
      </c>
      <c r="S28" s="314">
        <v>0.44241580000000003</v>
      </c>
      <c r="T28" s="305">
        <v>0.4400326</v>
      </c>
      <c r="U28" s="306">
        <v>0.39755819999999997</v>
      </c>
      <c r="V28" s="307">
        <v>0.39508929999999998</v>
      </c>
      <c r="W28" s="308">
        <v>22.829610599999999</v>
      </c>
      <c r="X28" s="309">
        <v>22.672520500000001</v>
      </c>
      <c r="Y28" s="310">
        <v>4.6720012999999998</v>
      </c>
      <c r="Z28" s="311">
        <v>4.6461727000000002</v>
      </c>
      <c r="AA28" s="312">
        <v>4.1982955999999998</v>
      </c>
      <c r="AB28" s="309">
        <v>4.1716294999999999</v>
      </c>
      <c r="AC28" s="310">
        <v>10.560204300000001</v>
      </c>
      <c r="AD28" s="315">
        <v>10.5587017</v>
      </c>
      <c r="AE28" s="625"/>
    </row>
    <row r="29" spans="1:31" s="316" customFormat="1" ht="13.2">
      <c r="A29" s="298"/>
      <c r="B29" s="632" t="s">
        <v>301</v>
      </c>
      <c r="C29" s="300">
        <v>665.12</v>
      </c>
      <c r="D29" s="301">
        <v>41</v>
      </c>
      <c r="E29" s="302">
        <v>0.46292290000000003</v>
      </c>
      <c r="F29" s="303">
        <v>0.91222239999999999</v>
      </c>
      <c r="G29" s="304" t="s">
        <v>351</v>
      </c>
      <c r="H29" s="305">
        <v>0.52868519999999997</v>
      </c>
      <c r="I29" s="306" t="s">
        <v>351</v>
      </c>
      <c r="J29" s="307">
        <v>0.4881953</v>
      </c>
      <c r="K29" s="308" t="s">
        <v>351</v>
      </c>
      <c r="L29" s="309">
        <v>16.202982500000001</v>
      </c>
      <c r="M29" s="310" t="s">
        <v>351</v>
      </c>
      <c r="N29" s="311">
        <v>5.5587298000000001</v>
      </c>
      <c r="O29" s="312" t="s">
        <v>351</v>
      </c>
      <c r="P29" s="309">
        <v>5.1330083000000002</v>
      </c>
      <c r="Q29" s="310" t="s">
        <v>351</v>
      </c>
      <c r="R29" s="313">
        <v>10.5142525</v>
      </c>
      <c r="S29" s="314" t="s">
        <v>351</v>
      </c>
      <c r="T29" s="305">
        <v>0.48958069999999998</v>
      </c>
      <c r="U29" s="306" t="s">
        <v>351</v>
      </c>
      <c r="V29" s="307">
        <v>0.45271549999999999</v>
      </c>
      <c r="W29" s="308" t="s">
        <v>351</v>
      </c>
      <c r="X29" s="309">
        <v>22.397314099999999</v>
      </c>
      <c r="Y29" s="310" t="s">
        <v>351</v>
      </c>
      <c r="Z29" s="311">
        <v>4.4607390000000002</v>
      </c>
      <c r="AA29" s="312" t="s">
        <v>351</v>
      </c>
      <c r="AB29" s="309">
        <v>4.1248472999999999</v>
      </c>
      <c r="AC29" s="310" t="s">
        <v>351</v>
      </c>
      <c r="AD29" s="315">
        <v>9.1113464000000004</v>
      </c>
      <c r="AE29" s="625"/>
    </row>
    <row r="30" spans="1:31" s="316" customFormat="1" ht="13.2">
      <c r="A30" s="298"/>
      <c r="B30" s="369" t="s">
        <v>286</v>
      </c>
      <c r="C30" s="300">
        <v>27305.22</v>
      </c>
      <c r="D30" s="301">
        <v>29</v>
      </c>
      <c r="E30" s="302">
        <v>1.2556442000000001</v>
      </c>
      <c r="F30" s="303">
        <v>0.81608619999999998</v>
      </c>
      <c r="G30" s="304">
        <v>0.43585849999999998</v>
      </c>
      <c r="H30" s="305">
        <v>0.43514659999999999</v>
      </c>
      <c r="I30" s="306">
        <v>0.39759719999999998</v>
      </c>
      <c r="J30" s="307">
        <v>0.39688129999999999</v>
      </c>
      <c r="K30" s="308">
        <v>11.155028099999999</v>
      </c>
      <c r="L30" s="309">
        <v>11.1293142</v>
      </c>
      <c r="M30" s="310">
        <v>3.9333453999999999</v>
      </c>
      <c r="N30" s="311">
        <v>3.9252455999999998</v>
      </c>
      <c r="O30" s="312">
        <v>3.5880611</v>
      </c>
      <c r="P30" s="309">
        <v>3.5800727000000001</v>
      </c>
      <c r="Q30" s="310">
        <v>9.0243628000000005</v>
      </c>
      <c r="R30" s="313">
        <v>9.0205126</v>
      </c>
      <c r="S30" s="314">
        <v>0.411964</v>
      </c>
      <c r="T30" s="305">
        <v>0.41087170000000001</v>
      </c>
      <c r="U30" s="306">
        <v>0.37617990000000001</v>
      </c>
      <c r="V30" s="307">
        <v>0.37506630000000002</v>
      </c>
      <c r="W30" s="308">
        <v>16.412383999999999</v>
      </c>
      <c r="X30" s="309">
        <v>16.356841500000002</v>
      </c>
      <c r="Y30" s="310">
        <v>3.3795939000000002</v>
      </c>
      <c r="Z30" s="311">
        <v>3.3698635000000001</v>
      </c>
      <c r="AA30" s="312">
        <v>3.0860352</v>
      </c>
      <c r="AB30" s="309">
        <v>3.0761965</v>
      </c>
      <c r="AC30" s="310">
        <v>8.2036155999999991</v>
      </c>
      <c r="AD30" s="315">
        <v>8.2017416999999995</v>
      </c>
      <c r="AE30" s="625"/>
    </row>
    <row r="31" spans="1:31" s="316" customFormat="1" ht="13.2">
      <c r="A31" s="298"/>
      <c r="B31" s="299" t="s">
        <v>287</v>
      </c>
      <c r="C31" s="300">
        <v>8561.31</v>
      </c>
      <c r="D31" s="301">
        <v>37</v>
      </c>
      <c r="E31" s="302">
        <v>1.1617683999999999</v>
      </c>
      <c r="F31" s="303">
        <v>0.82451620000000003</v>
      </c>
      <c r="G31" s="304">
        <v>0.42919879999999999</v>
      </c>
      <c r="H31" s="305">
        <v>0.42016880000000001</v>
      </c>
      <c r="I31" s="306">
        <v>0.39256170000000001</v>
      </c>
      <c r="J31" s="307">
        <v>0.38314150000000002</v>
      </c>
      <c r="K31" s="308">
        <v>10.5029387</v>
      </c>
      <c r="L31" s="309">
        <v>10.2692356</v>
      </c>
      <c r="M31" s="310">
        <v>3.7010234999999998</v>
      </c>
      <c r="N31" s="311">
        <v>3.6322543999999999</v>
      </c>
      <c r="O31" s="312">
        <v>3.3850977000000002</v>
      </c>
      <c r="P31" s="309">
        <v>3.3121630999999998</v>
      </c>
      <c r="Q31" s="310">
        <v>8.6230978</v>
      </c>
      <c r="R31" s="313">
        <v>8.6447514000000005</v>
      </c>
      <c r="S31" s="314">
        <v>0.41029460000000001</v>
      </c>
      <c r="T31" s="305">
        <v>0.40042650000000002</v>
      </c>
      <c r="U31" s="306">
        <v>0.3766622</v>
      </c>
      <c r="V31" s="307">
        <v>0.36647849999999998</v>
      </c>
      <c r="W31" s="308">
        <v>15.4320079</v>
      </c>
      <c r="X31" s="309">
        <v>15.0110131</v>
      </c>
      <c r="Y31" s="310">
        <v>3.1718158999999999</v>
      </c>
      <c r="Z31" s="311">
        <v>3.0994079999999999</v>
      </c>
      <c r="AA31" s="312">
        <v>2.9118179</v>
      </c>
      <c r="AB31" s="309">
        <v>2.8366416999999999</v>
      </c>
      <c r="AC31" s="310">
        <v>7.7305811999999996</v>
      </c>
      <c r="AD31" s="315">
        <v>7.7402673999999996</v>
      </c>
      <c r="AE31" s="625"/>
    </row>
    <row r="32" spans="1:31" s="316" customFormat="1" ht="13.2">
      <c r="A32" s="298"/>
      <c r="B32" s="299" t="s">
        <v>70</v>
      </c>
      <c r="C32" s="300">
        <v>8199.07</v>
      </c>
      <c r="D32" s="301">
        <v>14</v>
      </c>
      <c r="E32" s="302">
        <v>0.73335479999999997</v>
      </c>
      <c r="F32" s="303">
        <v>0.83599999999999997</v>
      </c>
      <c r="G32" s="304">
        <v>0.40490690000000001</v>
      </c>
      <c r="H32" s="305">
        <v>0.39244250000000003</v>
      </c>
      <c r="I32" s="306">
        <v>0.3696564</v>
      </c>
      <c r="J32" s="307">
        <v>0.35692570000000001</v>
      </c>
      <c r="K32" s="308">
        <v>9.3600081999999993</v>
      </c>
      <c r="L32" s="309">
        <v>9.0081711999999996</v>
      </c>
      <c r="M32" s="310">
        <v>3.3161198999999999</v>
      </c>
      <c r="N32" s="311">
        <v>3.2070630000000002</v>
      </c>
      <c r="O32" s="312">
        <v>3.0274247999999999</v>
      </c>
      <c r="P32" s="309">
        <v>2.9168183000000001</v>
      </c>
      <c r="Q32" s="310">
        <v>8.1898336</v>
      </c>
      <c r="R32" s="313">
        <v>8.1720593000000008</v>
      </c>
      <c r="S32" s="314">
        <v>0.34021319999999999</v>
      </c>
      <c r="T32" s="305">
        <v>0.33539970000000002</v>
      </c>
      <c r="U32" s="306">
        <v>0.30601080000000003</v>
      </c>
      <c r="V32" s="307">
        <v>0.30112369999999999</v>
      </c>
      <c r="W32" s="308">
        <v>12.034618500000001</v>
      </c>
      <c r="X32" s="309">
        <v>11.822911599999999</v>
      </c>
      <c r="Y32" s="310">
        <v>2.5557091000000001</v>
      </c>
      <c r="Z32" s="311">
        <v>2.5173467</v>
      </c>
      <c r="AA32" s="312">
        <v>2.2987785000000001</v>
      </c>
      <c r="AB32" s="309">
        <v>2.2600872999999999</v>
      </c>
      <c r="AC32" s="310">
        <v>7.5120817000000004</v>
      </c>
      <c r="AD32" s="315">
        <v>7.5055116999999996</v>
      </c>
      <c r="AE32" s="625"/>
    </row>
    <row r="33" spans="1:31" s="316" customFormat="1" ht="13.2">
      <c r="A33" s="298"/>
      <c r="B33" s="299" t="s">
        <v>288</v>
      </c>
      <c r="C33" s="300">
        <v>18974.330000000002</v>
      </c>
      <c r="D33" s="301">
        <v>10</v>
      </c>
      <c r="E33" s="302"/>
      <c r="F33" s="303"/>
      <c r="G33" s="304"/>
      <c r="H33" s="305">
        <v>0.38129449999999998</v>
      </c>
      <c r="I33" s="306"/>
      <c r="J33" s="307">
        <v>0.33953729999999999</v>
      </c>
      <c r="K33" s="308"/>
      <c r="L33" s="309">
        <v>9.9159334999999995</v>
      </c>
      <c r="M33" s="310"/>
      <c r="N33" s="311">
        <v>3.5954622999999999</v>
      </c>
      <c r="O33" s="312"/>
      <c r="P33" s="309">
        <v>3.2017077999999999</v>
      </c>
      <c r="Q33" s="310"/>
      <c r="R33" s="313">
        <v>9.4296191</v>
      </c>
      <c r="S33" s="314"/>
      <c r="T33" s="305">
        <v>0.28341739999999999</v>
      </c>
      <c r="U33" s="306"/>
      <c r="V33" s="307">
        <v>0.2426355</v>
      </c>
      <c r="W33" s="308"/>
      <c r="X33" s="309">
        <v>10.904688200000001</v>
      </c>
      <c r="Y33" s="310"/>
      <c r="Z33" s="311">
        <v>2.443146</v>
      </c>
      <c r="AA33" s="312"/>
      <c r="AB33" s="309">
        <v>2.0915930999999999</v>
      </c>
      <c r="AC33" s="310"/>
      <c r="AD33" s="315">
        <v>8.6203108000000004</v>
      </c>
      <c r="AE33" s="625"/>
    </row>
    <row r="34" spans="1:31" s="316" customFormat="1" ht="13.2">
      <c r="A34" s="298"/>
      <c r="B34" s="299" t="s">
        <v>289</v>
      </c>
      <c r="C34" s="300">
        <v>1867.59</v>
      </c>
      <c r="D34" s="301">
        <v>3</v>
      </c>
      <c r="E34" s="302">
        <v>1.4279953999999999</v>
      </c>
      <c r="F34" s="303">
        <v>1.3959999999999999</v>
      </c>
      <c r="G34" s="304">
        <v>0.35895539999999998</v>
      </c>
      <c r="H34" s="305">
        <v>0.35923569999999999</v>
      </c>
      <c r="I34" s="306">
        <v>0.31439400000000001</v>
      </c>
      <c r="J34" s="307">
        <v>0.31455830000000001</v>
      </c>
      <c r="K34" s="308">
        <v>9.4913922999999993</v>
      </c>
      <c r="L34" s="309">
        <v>9.5193212999999997</v>
      </c>
      <c r="M34" s="310">
        <v>3.5036119999999999</v>
      </c>
      <c r="N34" s="311">
        <v>3.5145238999999999</v>
      </c>
      <c r="O34" s="312">
        <v>3.068667</v>
      </c>
      <c r="P34" s="309">
        <v>3.0774298999999998</v>
      </c>
      <c r="Q34" s="310">
        <v>9.7605772999999996</v>
      </c>
      <c r="R34" s="313">
        <v>9.7833369999999995</v>
      </c>
      <c r="S34" s="314">
        <v>0.31436770000000003</v>
      </c>
      <c r="T34" s="305">
        <v>0.31400509999999998</v>
      </c>
      <c r="U34" s="306">
        <v>0.2704317</v>
      </c>
      <c r="V34" s="307">
        <v>0.26999770000000001</v>
      </c>
      <c r="W34" s="308">
        <v>13.2731706</v>
      </c>
      <c r="X34" s="309">
        <v>13.2672182</v>
      </c>
      <c r="Y34" s="310">
        <v>2.9340282000000002</v>
      </c>
      <c r="Z34" s="311">
        <v>2.9341023000000002</v>
      </c>
      <c r="AA34" s="312">
        <v>2.5239691999999998</v>
      </c>
      <c r="AB34" s="309">
        <v>2.5228917000000002</v>
      </c>
      <c r="AC34" s="310">
        <v>9.3331102999999995</v>
      </c>
      <c r="AD34" s="315">
        <v>9.3441235999999996</v>
      </c>
      <c r="AE34" s="625"/>
    </row>
    <row r="35" spans="1:31" s="316" customFormat="1" ht="13.2">
      <c r="A35" s="298"/>
      <c r="B35" s="299" t="s">
        <v>152</v>
      </c>
      <c r="C35" s="300">
        <v>314.41000000000003</v>
      </c>
      <c r="D35" s="301">
        <v>5</v>
      </c>
      <c r="E35" s="302">
        <v>1.6575</v>
      </c>
      <c r="F35" s="303">
        <v>1.6575</v>
      </c>
      <c r="G35" s="304">
        <v>0.33923019999999998</v>
      </c>
      <c r="H35" s="305">
        <v>0.33430169999999998</v>
      </c>
      <c r="I35" s="306">
        <v>0.29104469999999999</v>
      </c>
      <c r="J35" s="307">
        <v>0.285966</v>
      </c>
      <c r="K35" s="308">
        <v>9.5572081000000004</v>
      </c>
      <c r="L35" s="309">
        <v>9.3866042000000007</v>
      </c>
      <c r="M35" s="310">
        <v>3.6007823000000001</v>
      </c>
      <c r="N35" s="311">
        <v>3.5489009999999999</v>
      </c>
      <c r="O35" s="312">
        <v>3.0893145999999998</v>
      </c>
      <c r="P35" s="309">
        <v>3.0357761000000001</v>
      </c>
      <c r="Q35" s="310">
        <v>10.614570000000001</v>
      </c>
      <c r="R35" s="313">
        <v>10.615862399999999</v>
      </c>
      <c r="S35" s="314"/>
      <c r="T35" s="305"/>
      <c r="U35" s="306"/>
      <c r="V35" s="307"/>
      <c r="W35" s="308"/>
      <c r="X35" s="309"/>
      <c r="Y35" s="310"/>
      <c r="Z35" s="311"/>
      <c r="AA35" s="312"/>
      <c r="AB35" s="309"/>
      <c r="AC35" s="310"/>
      <c r="AD35" s="315"/>
      <c r="AE35" s="625"/>
    </row>
    <row r="36" spans="1:31" s="316" customFormat="1" ht="13.2">
      <c r="A36" s="298"/>
      <c r="B36" s="317" t="s">
        <v>290</v>
      </c>
      <c r="C36" s="318">
        <v>575.85</v>
      </c>
      <c r="D36" s="319">
        <v>13</v>
      </c>
      <c r="E36" s="320">
        <v>0.56561430000000001</v>
      </c>
      <c r="F36" s="321">
        <v>0.86730770000000001</v>
      </c>
      <c r="G36" s="322" t="s">
        <v>351</v>
      </c>
      <c r="H36" s="323">
        <v>0.33235039999999999</v>
      </c>
      <c r="I36" s="324" t="s">
        <v>351</v>
      </c>
      <c r="J36" s="325">
        <v>0.28997529999999999</v>
      </c>
      <c r="K36" s="326" t="s">
        <v>351</v>
      </c>
      <c r="L36" s="327">
        <v>8.2861489000000006</v>
      </c>
      <c r="M36" s="328" t="s">
        <v>351</v>
      </c>
      <c r="N36" s="329">
        <v>3.0820558</v>
      </c>
      <c r="O36" s="330" t="s">
        <v>351</v>
      </c>
      <c r="P36" s="327">
        <v>2.6890893999999999</v>
      </c>
      <c r="Q36" s="328" t="s">
        <v>351</v>
      </c>
      <c r="R36" s="331">
        <v>9.2735122000000008</v>
      </c>
      <c r="S36" s="332" t="s">
        <v>351</v>
      </c>
      <c r="T36" s="323">
        <v>0.33952900000000003</v>
      </c>
      <c r="U36" s="324" t="s">
        <v>351</v>
      </c>
      <c r="V36" s="325">
        <v>0.30218349999999999</v>
      </c>
      <c r="W36" s="326" t="s">
        <v>351</v>
      </c>
      <c r="X36" s="327">
        <v>12.944630399999999</v>
      </c>
      <c r="Y36" s="328" t="s">
        <v>351</v>
      </c>
      <c r="Z36" s="329">
        <v>2.7689952</v>
      </c>
      <c r="AA36" s="330" t="s">
        <v>351</v>
      </c>
      <c r="AB36" s="327">
        <v>2.4644275000000002</v>
      </c>
      <c r="AC36" s="328" t="s">
        <v>351</v>
      </c>
      <c r="AD36" s="333">
        <v>8.1554015</v>
      </c>
      <c r="AE36" s="625"/>
    </row>
    <row r="37" spans="1:31" s="316" customFormat="1" ht="13.2">
      <c r="A37" s="298"/>
      <c r="B37" s="334" t="s">
        <v>291</v>
      </c>
      <c r="C37" s="335">
        <v>120259.11999999998</v>
      </c>
      <c r="D37" s="336">
        <v>426</v>
      </c>
      <c r="E37" s="337">
        <v>0.86161799999999999</v>
      </c>
      <c r="F37" s="338">
        <v>0.72941400000000001</v>
      </c>
      <c r="G37" s="339">
        <v>0.30602309999999999</v>
      </c>
      <c r="H37" s="340">
        <v>0.32389610000000002</v>
      </c>
      <c r="I37" s="341">
        <v>0.26895010000000003</v>
      </c>
      <c r="J37" s="342">
        <v>0.28619339999999999</v>
      </c>
      <c r="K37" s="343">
        <v>6.6400506999999998</v>
      </c>
      <c r="L37" s="344">
        <v>7.263668</v>
      </c>
      <c r="M37" s="345">
        <v>2.4646734000000001</v>
      </c>
      <c r="N37" s="346">
        <v>2.6763990999999998</v>
      </c>
      <c r="O37" s="347">
        <v>2.1660919000000001</v>
      </c>
      <c r="P37" s="344">
        <v>2.3648563999999999</v>
      </c>
      <c r="Q37" s="345">
        <v>8.0538813999999999</v>
      </c>
      <c r="R37" s="348">
        <v>8.2631397999999994</v>
      </c>
      <c r="S37" s="349">
        <v>0.31264219999999998</v>
      </c>
      <c r="T37" s="340">
        <v>0.3113629</v>
      </c>
      <c r="U37" s="341">
        <v>0.27920709999999999</v>
      </c>
      <c r="V37" s="342">
        <v>0.27691329999999997</v>
      </c>
      <c r="W37" s="343">
        <v>10.496908100000001</v>
      </c>
      <c r="X37" s="344">
        <v>10.7166006</v>
      </c>
      <c r="Y37" s="345">
        <v>2.2578721000000002</v>
      </c>
      <c r="Z37" s="346">
        <v>2.3128362</v>
      </c>
      <c r="AA37" s="347">
        <v>2.0164073999999998</v>
      </c>
      <c r="AB37" s="344">
        <v>2.0569413999999999</v>
      </c>
      <c r="AC37" s="345">
        <v>7.2219053999999998</v>
      </c>
      <c r="AD37" s="350">
        <v>7.4281056999999997</v>
      </c>
      <c r="AE37" s="625"/>
    </row>
    <row r="38" spans="1:31" s="316" customFormat="1" ht="13.2">
      <c r="A38" s="298"/>
      <c r="B38" s="299" t="s">
        <v>292</v>
      </c>
      <c r="C38" s="300">
        <v>1207.06</v>
      </c>
      <c r="D38" s="301">
        <v>22</v>
      </c>
      <c r="E38" s="302">
        <v>0.26297160000000003</v>
      </c>
      <c r="F38" s="303">
        <v>0.38769999999999999</v>
      </c>
      <c r="G38" s="304">
        <v>0.29483930000000003</v>
      </c>
      <c r="H38" s="305">
        <v>0.29723129999999998</v>
      </c>
      <c r="I38" s="306">
        <v>0.25593490000000002</v>
      </c>
      <c r="J38" s="307">
        <v>0.2587777</v>
      </c>
      <c r="K38" s="308">
        <v>6.5713074000000002</v>
      </c>
      <c r="L38" s="309">
        <v>6.5887792999999997</v>
      </c>
      <c r="M38" s="310">
        <v>2.4700620999999998</v>
      </c>
      <c r="N38" s="311">
        <v>2.4691575000000001</v>
      </c>
      <c r="O38" s="312">
        <v>2.1441341</v>
      </c>
      <c r="P38" s="309">
        <v>2.1497158999999999</v>
      </c>
      <c r="Q38" s="310">
        <v>8.3776557999999994</v>
      </c>
      <c r="R38" s="313">
        <v>8.3071923000000005</v>
      </c>
      <c r="S38" s="314">
        <v>0.31607259999999998</v>
      </c>
      <c r="T38" s="305">
        <v>0.32537060000000001</v>
      </c>
      <c r="U38" s="306">
        <v>0.28181919999999999</v>
      </c>
      <c r="V38" s="307">
        <v>0.2916147</v>
      </c>
      <c r="W38" s="308">
        <v>10.8769592</v>
      </c>
      <c r="X38" s="309">
        <v>11.181490800000001</v>
      </c>
      <c r="Y38" s="310">
        <v>2.3400872000000001</v>
      </c>
      <c r="Z38" s="311">
        <v>2.3905097999999998</v>
      </c>
      <c r="AA38" s="312">
        <v>2.0864875000000001</v>
      </c>
      <c r="AB38" s="309">
        <v>2.1425036</v>
      </c>
      <c r="AC38" s="310">
        <v>7.4036391999999998</v>
      </c>
      <c r="AD38" s="315">
        <v>7.3470358999999998</v>
      </c>
      <c r="AE38" s="625"/>
    </row>
    <row r="39" spans="1:31" s="316" customFormat="1" ht="13.2">
      <c r="A39" s="298"/>
      <c r="B39" s="299" t="s">
        <v>293</v>
      </c>
      <c r="C39" s="300">
        <v>2855.25</v>
      </c>
      <c r="D39" s="301">
        <v>20</v>
      </c>
      <c r="E39" s="302">
        <v>0.1465293</v>
      </c>
      <c r="F39" s="303">
        <v>0.31395000000000001</v>
      </c>
      <c r="G39" s="304">
        <v>0.23957680000000001</v>
      </c>
      <c r="H39" s="305">
        <v>0.29134599999999999</v>
      </c>
      <c r="I39" s="306">
        <v>0.18202869999999999</v>
      </c>
      <c r="J39" s="307">
        <v>0.24117130000000001</v>
      </c>
      <c r="K39" s="308">
        <v>6.5882011</v>
      </c>
      <c r="L39" s="309">
        <v>7.9639842999999999</v>
      </c>
      <c r="M39" s="310">
        <v>2.8291016</v>
      </c>
      <c r="N39" s="311">
        <v>3.1253974000000002</v>
      </c>
      <c r="O39" s="312">
        <v>2.1495310999999999</v>
      </c>
      <c r="P39" s="309">
        <v>2.5871507</v>
      </c>
      <c r="Q39" s="310">
        <v>11.808746299999999</v>
      </c>
      <c r="R39" s="313">
        <v>10.7274422</v>
      </c>
      <c r="S39" s="314"/>
      <c r="T39" s="305"/>
      <c r="U39" s="306"/>
      <c r="V39" s="307"/>
      <c r="W39" s="308"/>
      <c r="X39" s="309"/>
      <c r="Y39" s="310"/>
      <c r="Z39" s="311"/>
      <c r="AA39" s="312"/>
      <c r="AB39" s="309"/>
      <c r="AC39" s="310"/>
      <c r="AD39" s="315"/>
      <c r="AE39" s="625"/>
    </row>
    <row r="40" spans="1:31" s="316" customFormat="1" ht="13.2">
      <c r="A40" s="298"/>
      <c r="B40" s="299" t="s">
        <v>294</v>
      </c>
      <c r="C40" s="300">
        <v>978.04</v>
      </c>
      <c r="D40" s="301">
        <v>21</v>
      </c>
      <c r="E40" s="302">
        <v>0.84983690000000001</v>
      </c>
      <c r="F40" s="303">
        <v>0.93558569999999996</v>
      </c>
      <c r="G40" s="304">
        <v>0.30136990000000002</v>
      </c>
      <c r="H40" s="305">
        <v>0.28202080000000002</v>
      </c>
      <c r="I40" s="306">
        <v>0.25971430000000001</v>
      </c>
      <c r="J40" s="307">
        <v>0.24007539999999999</v>
      </c>
      <c r="K40" s="308">
        <v>7.1919598000000002</v>
      </c>
      <c r="L40" s="309">
        <v>6.6163167999999999</v>
      </c>
      <c r="M40" s="310">
        <v>2.7176800000000001</v>
      </c>
      <c r="N40" s="311">
        <v>2.5356424999999998</v>
      </c>
      <c r="O40" s="312">
        <v>2.3420402</v>
      </c>
      <c r="P40" s="309">
        <v>2.158512</v>
      </c>
      <c r="Q40" s="310">
        <v>9.0177566000000002</v>
      </c>
      <c r="R40" s="313">
        <v>8.9909762999999998</v>
      </c>
      <c r="S40" s="314">
        <v>0.32544119999999999</v>
      </c>
      <c r="T40" s="305">
        <v>0.31204579999999998</v>
      </c>
      <c r="U40" s="306">
        <v>0.29016229999999998</v>
      </c>
      <c r="V40" s="307">
        <v>0.27670509999999998</v>
      </c>
      <c r="W40" s="308">
        <v>11.6436519</v>
      </c>
      <c r="X40" s="309">
        <v>11.0128281</v>
      </c>
      <c r="Y40" s="310">
        <v>2.4980807999999999</v>
      </c>
      <c r="Z40" s="311">
        <v>2.3811738999999998</v>
      </c>
      <c r="AA40" s="312">
        <v>2.2272802999999999</v>
      </c>
      <c r="AB40" s="309">
        <v>2.1114947000000002</v>
      </c>
      <c r="AC40" s="310">
        <v>7.6759816000000001</v>
      </c>
      <c r="AD40" s="315">
        <v>7.6308477000000003</v>
      </c>
      <c r="AE40" s="625"/>
    </row>
    <row r="41" spans="1:31" s="316" customFormat="1" ht="13.2">
      <c r="A41" s="298"/>
      <c r="B41" s="299" t="s">
        <v>295</v>
      </c>
      <c r="C41" s="300">
        <v>13951.14</v>
      </c>
      <c r="D41" s="301">
        <v>75</v>
      </c>
      <c r="E41" s="302">
        <v>0.77343249999999997</v>
      </c>
      <c r="F41" s="303">
        <v>0.84198399999999995</v>
      </c>
      <c r="G41" s="304">
        <v>0.28133530000000001</v>
      </c>
      <c r="H41" s="305">
        <v>0.27432440000000002</v>
      </c>
      <c r="I41" s="306">
        <v>0.2439547</v>
      </c>
      <c r="J41" s="307">
        <v>0.23674899999999999</v>
      </c>
      <c r="K41" s="308">
        <v>5.9863368000000001</v>
      </c>
      <c r="L41" s="309">
        <v>5.8156106999999997</v>
      </c>
      <c r="M41" s="310">
        <v>2.2567526999999998</v>
      </c>
      <c r="N41" s="311">
        <v>2.2040213</v>
      </c>
      <c r="O41" s="312">
        <v>1.9569011999999999</v>
      </c>
      <c r="P41" s="309">
        <v>1.9021265999999999</v>
      </c>
      <c r="Q41" s="310">
        <v>8.0215759999999996</v>
      </c>
      <c r="R41" s="313">
        <v>8.0343602999999995</v>
      </c>
      <c r="S41" s="314">
        <v>0.32284760000000001</v>
      </c>
      <c r="T41" s="305">
        <v>0.3184633</v>
      </c>
      <c r="U41" s="306">
        <v>0.29067749999999998</v>
      </c>
      <c r="V41" s="307">
        <v>0.28625210000000001</v>
      </c>
      <c r="W41" s="308">
        <v>10.5923868</v>
      </c>
      <c r="X41" s="309">
        <v>10.4100164</v>
      </c>
      <c r="Y41" s="310">
        <v>2.2591434000000001</v>
      </c>
      <c r="Z41" s="311">
        <v>2.2254527999999998</v>
      </c>
      <c r="AA41" s="312">
        <v>2.0340313999999999</v>
      </c>
      <c r="AB41" s="309">
        <v>2.0003576999999999</v>
      </c>
      <c r="AC41" s="310">
        <v>6.9975531000000002</v>
      </c>
      <c r="AD41" s="315">
        <v>6.9880990000000001</v>
      </c>
      <c r="AE41" s="625"/>
    </row>
    <row r="42" spans="1:31" s="316" customFormat="1" ht="13.2">
      <c r="A42" s="298"/>
      <c r="B42" s="299" t="s">
        <v>296</v>
      </c>
      <c r="C42" s="300">
        <v>16195.52</v>
      </c>
      <c r="D42" s="301">
        <v>21</v>
      </c>
      <c r="E42" s="302">
        <v>0.65989240000000005</v>
      </c>
      <c r="F42" s="303">
        <v>0.66876190000000002</v>
      </c>
      <c r="G42" s="304">
        <v>0.25231979999999998</v>
      </c>
      <c r="H42" s="305">
        <v>0.25840400000000002</v>
      </c>
      <c r="I42" s="306">
        <v>0.21199680000000001</v>
      </c>
      <c r="J42" s="307">
        <v>0.21817619999999999</v>
      </c>
      <c r="K42" s="308">
        <v>5.5527062999999997</v>
      </c>
      <c r="L42" s="309">
        <v>5.7187380000000001</v>
      </c>
      <c r="M42" s="310">
        <v>2.1633931</v>
      </c>
      <c r="N42" s="311">
        <v>2.2160025000000001</v>
      </c>
      <c r="O42" s="312">
        <v>1.8176629</v>
      </c>
      <c r="P42" s="309">
        <v>1.8710205</v>
      </c>
      <c r="Q42" s="310">
        <v>8.5740128999999996</v>
      </c>
      <c r="R42" s="313">
        <v>8.5757297999999995</v>
      </c>
      <c r="S42" s="314">
        <v>0.2671751</v>
      </c>
      <c r="T42" s="305">
        <v>0.27498790000000001</v>
      </c>
      <c r="U42" s="306">
        <v>0.23135829999999999</v>
      </c>
      <c r="V42" s="307">
        <v>0.2393409</v>
      </c>
      <c r="W42" s="308">
        <v>9.0894993999999993</v>
      </c>
      <c r="X42" s="309">
        <v>9.4035360000000008</v>
      </c>
      <c r="Y42" s="310">
        <v>2.0269184</v>
      </c>
      <c r="Z42" s="311">
        <v>2.0838426999999999</v>
      </c>
      <c r="AA42" s="312">
        <v>1.7551947000000001</v>
      </c>
      <c r="AB42" s="309">
        <v>1.813712</v>
      </c>
      <c r="AC42" s="310">
        <v>7.5864782999999996</v>
      </c>
      <c r="AD42" s="315">
        <v>7.5779434999999999</v>
      </c>
      <c r="AE42" s="625"/>
    </row>
    <row r="43" spans="1:31" s="316" customFormat="1" ht="13.2">
      <c r="A43" s="298"/>
      <c r="B43" s="299" t="s">
        <v>312</v>
      </c>
      <c r="C43" s="300">
        <v>239.54</v>
      </c>
      <c r="D43" s="301">
        <v>9</v>
      </c>
      <c r="E43" s="302">
        <v>0.28097620000000001</v>
      </c>
      <c r="F43" s="303">
        <v>0.28416669999999999</v>
      </c>
      <c r="G43" s="304">
        <v>0.2276349</v>
      </c>
      <c r="H43" s="305">
        <v>0.2322786</v>
      </c>
      <c r="I43" s="306">
        <v>0.18091450000000001</v>
      </c>
      <c r="J43" s="307">
        <v>0.18606130000000001</v>
      </c>
      <c r="K43" s="308">
        <v>5.4147069999999999</v>
      </c>
      <c r="L43" s="309">
        <v>5.5178719999999997</v>
      </c>
      <c r="M43" s="310">
        <v>2.2312110000000001</v>
      </c>
      <c r="N43" s="311">
        <v>2.2551833000000001</v>
      </c>
      <c r="O43" s="312">
        <v>1.7732715999999999</v>
      </c>
      <c r="P43" s="309">
        <v>1.8064610999999999</v>
      </c>
      <c r="Q43" s="310">
        <v>9.8017105999999998</v>
      </c>
      <c r="R43" s="313">
        <v>9.7089573999999992</v>
      </c>
      <c r="S43" s="314">
        <v>0.34687790000000002</v>
      </c>
      <c r="T43" s="305">
        <v>0.35178090000000001</v>
      </c>
      <c r="U43" s="306">
        <v>0.3084499</v>
      </c>
      <c r="V43" s="307">
        <v>0.31376379999999998</v>
      </c>
      <c r="W43" s="308">
        <v>13.751616800000001</v>
      </c>
      <c r="X43" s="309">
        <v>13.885814</v>
      </c>
      <c r="Y43" s="310">
        <v>2.9356507000000001</v>
      </c>
      <c r="Z43" s="311">
        <v>2.9538546999999999</v>
      </c>
      <c r="AA43" s="312">
        <v>2.6104319</v>
      </c>
      <c r="AB43" s="309">
        <v>2.6346311999999998</v>
      </c>
      <c r="AC43" s="310">
        <v>8.4630673000000005</v>
      </c>
      <c r="AD43" s="315">
        <v>8.3968605000000007</v>
      </c>
      <c r="AE43" s="625"/>
    </row>
    <row r="44" spans="1:31" s="316" customFormat="1" ht="13.2">
      <c r="A44" s="298"/>
      <c r="B44" s="299" t="s">
        <v>313</v>
      </c>
      <c r="C44" s="300">
        <v>762.51</v>
      </c>
      <c r="D44" s="301">
        <v>18</v>
      </c>
      <c r="E44" s="302">
        <v>0.2796225</v>
      </c>
      <c r="F44" s="303">
        <v>0.27708329999999998</v>
      </c>
      <c r="G44" s="304">
        <v>0.2208589</v>
      </c>
      <c r="H44" s="305">
        <v>0.2308404</v>
      </c>
      <c r="I44" s="306">
        <v>0.17459820000000001</v>
      </c>
      <c r="J44" s="307">
        <v>0.18515180000000001</v>
      </c>
      <c r="K44" s="308">
        <v>5.1445173999999998</v>
      </c>
      <c r="L44" s="309">
        <v>5.4182955000000002</v>
      </c>
      <c r="M44" s="310">
        <v>2.1330247</v>
      </c>
      <c r="N44" s="311">
        <v>2.2122894</v>
      </c>
      <c r="O44" s="312">
        <v>1.6862451000000001</v>
      </c>
      <c r="P44" s="309">
        <v>1.7744264000000001</v>
      </c>
      <c r="Q44" s="310">
        <v>9.6578633000000007</v>
      </c>
      <c r="R44" s="313">
        <v>9.5836324000000008</v>
      </c>
      <c r="S44" s="314">
        <v>0.30356329999999998</v>
      </c>
      <c r="T44" s="305">
        <v>0.3108629</v>
      </c>
      <c r="U44" s="306">
        <v>0.26258140000000002</v>
      </c>
      <c r="V44" s="307">
        <v>0.27030130000000002</v>
      </c>
      <c r="W44" s="308">
        <v>12.063625200000001</v>
      </c>
      <c r="X44" s="309">
        <v>12.3644689</v>
      </c>
      <c r="Y44" s="310">
        <v>2.6636793999999999</v>
      </c>
      <c r="Z44" s="311">
        <v>2.7129295</v>
      </c>
      <c r="AA44" s="312">
        <v>2.3040750999999999</v>
      </c>
      <c r="AB44" s="309">
        <v>2.3589449</v>
      </c>
      <c r="AC44" s="310">
        <v>8.7747080000000004</v>
      </c>
      <c r="AD44" s="315">
        <v>8.7270944999999998</v>
      </c>
      <c r="AE44" s="625"/>
    </row>
    <row r="45" spans="1:31" s="316" customFormat="1" ht="13.2">
      <c r="A45" s="298"/>
      <c r="B45" s="299" t="s">
        <v>297</v>
      </c>
      <c r="C45" s="300">
        <v>1810.79</v>
      </c>
      <c r="D45" s="301">
        <v>8</v>
      </c>
      <c r="E45" s="302">
        <v>0.60195030000000005</v>
      </c>
      <c r="F45" s="303">
        <v>0.74687499999999996</v>
      </c>
      <c r="G45" s="304">
        <v>0.2316289</v>
      </c>
      <c r="H45" s="305">
        <v>0.2043856</v>
      </c>
      <c r="I45" s="306">
        <v>0.20032259999999999</v>
      </c>
      <c r="J45" s="307">
        <v>0.17263990000000001</v>
      </c>
      <c r="K45" s="308">
        <v>4.0468301999999996</v>
      </c>
      <c r="L45" s="309">
        <v>3.4927809000000001</v>
      </c>
      <c r="M45" s="310">
        <v>1.5391762</v>
      </c>
      <c r="N45" s="311">
        <v>1.3626062000000001</v>
      </c>
      <c r="O45" s="312">
        <v>1.3311453</v>
      </c>
      <c r="P45" s="309">
        <v>1.1509623</v>
      </c>
      <c r="Q45" s="310">
        <v>6.6450097000000001</v>
      </c>
      <c r="R45" s="313">
        <v>6.6668393000000004</v>
      </c>
      <c r="S45" s="314">
        <v>0.28360849999999999</v>
      </c>
      <c r="T45" s="305">
        <v>0.26426959999999999</v>
      </c>
      <c r="U45" s="306">
        <v>0.2570384</v>
      </c>
      <c r="V45" s="307">
        <v>0.2373623</v>
      </c>
      <c r="W45" s="308">
        <v>7.5646816000000001</v>
      </c>
      <c r="X45" s="309">
        <v>6.9876037000000002</v>
      </c>
      <c r="Y45" s="310">
        <v>1.620995</v>
      </c>
      <c r="Z45" s="311">
        <v>1.5141924</v>
      </c>
      <c r="AA45" s="312">
        <v>1.4691306</v>
      </c>
      <c r="AB45" s="309">
        <v>1.3600211</v>
      </c>
      <c r="AC45" s="310">
        <v>5.7156076999999996</v>
      </c>
      <c r="AD45" s="315">
        <v>5.7297267999999999</v>
      </c>
      <c r="AE45" s="625"/>
    </row>
    <row r="46" spans="1:31" s="316" customFormat="1" ht="13.2">
      <c r="A46" s="298"/>
      <c r="B46" s="299" t="s">
        <v>80</v>
      </c>
      <c r="C46" s="300">
        <v>3155.62</v>
      </c>
      <c r="D46" s="301">
        <v>9</v>
      </c>
      <c r="E46" s="302">
        <v>0.60590699999999997</v>
      </c>
      <c r="F46" s="303">
        <v>0.66255560000000002</v>
      </c>
      <c r="G46" s="304">
        <v>0.1665266</v>
      </c>
      <c r="H46" s="305">
        <v>0.16012589999999999</v>
      </c>
      <c r="I46" s="306">
        <v>0.1249055</v>
      </c>
      <c r="J46" s="307">
        <v>0.1183321</v>
      </c>
      <c r="K46" s="308">
        <v>3.2576662999999999</v>
      </c>
      <c r="L46" s="309">
        <v>3.0919731000000001</v>
      </c>
      <c r="M46" s="310">
        <v>1.4322874000000001</v>
      </c>
      <c r="N46" s="311">
        <v>1.3805436</v>
      </c>
      <c r="O46" s="312">
        <v>1.0743061</v>
      </c>
      <c r="P46" s="309">
        <v>1.0202138999999999</v>
      </c>
      <c r="Q46" s="310">
        <v>8.6009510999999996</v>
      </c>
      <c r="R46" s="313">
        <v>8.6216162999999995</v>
      </c>
      <c r="S46" s="314">
        <v>0.22534190000000001</v>
      </c>
      <c r="T46" s="305">
        <v>0.22169359999999999</v>
      </c>
      <c r="U46" s="306">
        <v>0.1889064</v>
      </c>
      <c r="V46" s="307">
        <v>0.1851371</v>
      </c>
      <c r="W46" s="308">
        <v>7.3755126999999998</v>
      </c>
      <c r="X46" s="309">
        <v>7.2374460000000003</v>
      </c>
      <c r="Y46" s="310">
        <v>1.7098872000000001</v>
      </c>
      <c r="Z46" s="311">
        <v>1.6852011</v>
      </c>
      <c r="AA46" s="312">
        <v>1.4334157000000001</v>
      </c>
      <c r="AB46" s="309">
        <v>1.4073169999999999</v>
      </c>
      <c r="AC46" s="310">
        <v>7.587968</v>
      </c>
      <c r="AD46" s="315">
        <v>7.6014857999999998</v>
      </c>
      <c r="AE46" s="625"/>
    </row>
    <row r="47" spans="1:31" s="316" customFormat="1" ht="13.2">
      <c r="A47" s="298"/>
      <c r="B47" s="299" t="s">
        <v>298</v>
      </c>
      <c r="C47" s="300">
        <v>912.31</v>
      </c>
      <c r="D47" s="301">
        <v>17</v>
      </c>
      <c r="E47" s="302">
        <v>0.54992529999999995</v>
      </c>
      <c r="F47" s="303">
        <v>0.78891180000000005</v>
      </c>
      <c r="G47" s="304">
        <v>-0.1076804</v>
      </c>
      <c r="H47" s="305">
        <v>-5.8689199999999997E-2</v>
      </c>
      <c r="I47" s="306">
        <v>-0.144618</v>
      </c>
      <c r="J47" s="307">
        <v>-9.7295300000000001E-2</v>
      </c>
      <c r="K47" s="308">
        <v>-3.2867378</v>
      </c>
      <c r="L47" s="309">
        <v>-2.2936255000000001</v>
      </c>
      <c r="M47" s="310">
        <v>-0.82485569999999997</v>
      </c>
      <c r="N47" s="311">
        <v>-0.4647483</v>
      </c>
      <c r="O47" s="312">
        <v>-1.1078063</v>
      </c>
      <c r="P47" s="309">
        <v>-0.77046269999999994</v>
      </c>
      <c r="Q47" s="310">
        <v>7.6602243999999997</v>
      </c>
      <c r="R47" s="313">
        <v>7.9188080999999997</v>
      </c>
      <c r="S47" s="314">
        <v>-0.23872689999999999</v>
      </c>
      <c r="T47" s="305">
        <v>-0.21588959999999999</v>
      </c>
      <c r="U47" s="306">
        <v>-0.271152</v>
      </c>
      <c r="V47" s="307">
        <v>-0.2495386</v>
      </c>
      <c r="W47" s="308">
        <v>-9.1295262000000008</v>
      </c>
      <c r="X47" s="309">
        <v>-8.6402415999999995</v>
      </c>
      <c r="Y47" s="310">
        <v>-1.6697</v>
      </c>
      <c r="Z47" s="311">
        <v>-1.549552</v>
      </c>
      <c r="AA47" s="312">
        <v>-1.8964871999999999</v>
      </c>
      <c r="AB47" s="309">
        <v>-1.7910679</v>
      </c>
      <c r="AC47" s="310">
        <v>6.9941842999999997</v>
      </c>
      <c r="AD47" s="315">
        <v>7.1775193000000002</v>
      </c>
      <c r="AE47" s="625"/>
    </row>
    <row r="48" spans="1:31" s="316" customFormat="1" ht="13.2">
      <c r="A48" s="298"/>
      <c r="B48" s="351" t="s">
        <v>299</v>
      </c>
      <c r="C48" s="300">
        <v>7328.51</v>
      </c>
      <c r="D48" s="301">
        <v>18</v>
      </c>
      <c r="E48" s="302">
        <v>0.62524610000000003</v>
      </c>
      <c r="F48" s="303">
        <v>0.67833330000000003</v>
      </c>
      <c r="G48" s="304">
        <v>-0.18342130000000001</v>
      </c>
      <c r="H48" s="305">
        <v>-0.17499390000000001</v>
      </c>
      <c r="I48" s="306">
        <v>-0.2110996</v>
      </c>
      <c r="J48" s="307">
        <v>-0.20248910000000001</v>
      </c>
      <c r="K48" s="308">
        <v>-3.6729178</v>
      </c>
      <c r="L48" s="309">
        <v>-3.4934381999999999</v>
      </c>
      <c r="M48" s="310">
        <v>-1.077078</v>
      </c>
      <c r="N48" s="311">
        <v>-1.0183104999999999</v>
      </c>
      <c r="O48" s="312">
        <v>-1.2396088000000001</v>
      </c>
      <c r="P48" s="309">
        <v>-1.1783090000000001</v>
      </c>
      <c r="Q48" s="310">
        <v>5.8721525000000003</v>
      </c>
      <c r="R48" s="313">
        <v>5.8191217999999996</v>
      </c>
      <c r="S48" s="314">
        <v>5.8026599999999998E-2</v>
      </c>
      <c r="T48" s="305">
        <v>4.47701E-2</v>
      </c>
      <c r="U48" s="306">
        <v>3.3006000000000001E-2</v>
      </c>
      <c r="V48" s="307">
        <v>1.98745E-2</v>
      </c>
      <c r="W48" s="308">
        <v>0.83422609999999997</v>
      </c>
      <c r="X48" s="309">
        <v>0.4991951</v>
      </c>
      <c r="Y48" s="310">
        <v>0.2923502</v>
      </c>
      <c r="Z48" s="311">
        <v>0.22445319999999999</v>
      </c>
      <c r="AA48" s="312">
        <v>0.1662912</v>
      </c>
      <c r="AB48" s="309">
        <v>9.9640300000000001E-2</v>
      </c>
      <c r="AC48" s="310">
        <v>5.0382116999999997</v>
      </c>
      <c r="AD48" s="315">
        <v>5.0134664000000004</v>
      </c>
      <c r="AE48" s="625"/>
    </row>
    <row r="49" spans="1:31" s="316" customFormat="1" ht="13.2">
      <c r="A49" s="298"/>
      <c r="B49" s="352" t="s">
        <v>300</v>
      </c>
      <c r="C49" s="353">
        <v>3312.53</v>
      </c>
      <c r="D49" s="354">
        <v>22</v>
      </c>
      <c r="E49" s="355">
        <v>0.3903239</v>
      </c>
      <c r="F49" s="356">
        <v>0.41299999999999998</v>
      </c>
      <c r="G49" s="357">
        <v>-0.4435402</v>
      </c>
      <c r="H49" s="358">
        <v>-0.41238649999999999</v>
      </c>
      <c r="I49" s="359">
        <v>-0.46177420000000002</v>
      </c>
      <c r="J49" s="360">
        <v>-0.43191160000000001</v>
      </c>
      <c r="K49" s="361">
        <v>-6.3392704000000002</v>
      </c>
      <c r="L49" s="362">
        <v>-6.153931</v>
      </c>
      <c r="M49" s="363">
        <v>-2.0741170000000002</v>
      </c>
      <c r="N49" s="364">
        <v>-2.0001872000000001</v>
      </c>
      <c r="O49" s="365">
        <v>-2.1593838999999999</v>
      </c>
      <c r="P49" s="362">
        <v>-2.0948894999999998</v>
      </c>
      <c r="Q49" s="363">
        <v>4.6762768000000001</v>
      </c>
      <c r="R49" s="366">
        <v>4.8502733999999998</v>
      </c>
      <c r="S49" s="367">
        <v>-0.26331270000000001</v>
      </c>
      <c r="T49" s="358">
        <v>-0.23920910000000001</v>
      </c>
      <c r="U49" s="359">
        <v>-0.28099610000000003</v>
      </c>
      <c r="V49" s="360">
        <v>-0.25767430000000002</v>
      </c>
      <c r="W49" s="361">
        <v>-5.3062421999999998</v>
      </c>
      <c r="X49" s="362">
        <v>-5.0220256000000001</v>
      </c>
      <c r="Y49" s="363">
        <v>-1.0162685</v>
      </c>
      <c r="Z49" s="364">
        <v>-0.95174400000000003</v>
      </c>
      <c r="AA49" s="365">
        <v>-1.0845183</v>
      </c>
      <c r="AB49" s="362">
        <v>-1.0252119</v>
      </c>
      <c r="AC49" s="363">
        <v>3.8595497999999999</v>
      </c>
      <c r="AD49" s="368">
        <v>3.9787116999999999</v>
      </c>
      <c r="AE49" s="625"/>
    </row>
    <row r="50" spans="1:31" ht="7.2" customHeight="1">
      <c r="B50" s="290"/>
      <c r="C50" s="291"/>
      <c r="D50" s="292"/>
      <c r="E50" s="293"/>
      <c r="F50" s="293"/>
      <c r="G50" s="294"/>
      <c r="H50" s="294"/>
      <c r="I50" s="294"/>
      <c r="J50" s="294"/>
      <c r="K50" s="295"/>
      <c r="L50" s="295"/>
      <c r="M50" s="295"/>
      <c r="N50" s="295"/>
      <c r="O50" s="295"/>
      <c r="P50" s="295"/>
      <c r="Q50" s="295"/>
      <c r="R50" s="295"/>
      <c r="S50" s="294"/>
      <c r="T50" s="294"/>
      <c r="U50" s="294"/>
      <c r="V50" s="294"/>
      <c r="W50" s="295"/>
      <c r="X50" s="295"/>
      <c r="Y50" s="295"/>
      <c r="Z50" s="295"/>
      <c r="AA50" s="295"/>
      <c r="AB50" s="295"/>
      <c r="AC50" s="295"/>
      <c r="AD50" s="295"/>
      <c r="AE50" s="293"/>
    </row>
    <row r="51" spans="1:31" s="316" customFormat="1" ht="13.2" customHeight="1">
      <c r="A51" s="298"/>
      <c r="B51" s="369" t="s">
        <v>302</v>
      </c>
      <c r="C51" s="370">
        <v>857.86</v>
      </c>
      <c r="D51" s="371">
        <v>35</v>
      </c>
      <c r="E51" s="372"/>
      <c r="F51" s="372"/>
      <c r="G51" s="373"/>
      <c r="H51" s="373"/>
      <c r="I51" s="374"/>
      <c r="J51" s="374"/>
      <c r="K51" s="374"/>
      <c r="L51" s="374"/>
      <c r="M51" s="374"/>
      <c r="N51" s="374"/>
      <c r="O51" s="374"/>
      <c r="P51" s="374"/>
      <c r="Q51" s="374"/>
      <c r="R51" s="374"/>
      <c r="S51" s="373"/>
      <c r="T51" s="373"/>
      <c r="U51" s="373"/>
      <c r="V51" s="373"/>
      <c r="W51" s="374"/>
      <c r="X51" s="374"/>
      <c r="Y51" s="374"/>
      <c r="Z51" s="374"/>
      <c r="AA51" s="374"/>
      <c r="AB51" s="374"/>
      <c r="AC51" s="374"/>
      <c r="AD51" s="374"/>
      <c r="AE51" s="372"/>
    </row>
    <row r="52" spans="1:31" s="316" customFormat="1" ht="13.2" customHeight="1">
      <c r="A52" s="298"/>
      <c r="B52" s="369" t="s">
        <v>303</v>
      </c>
      <c r="C52" s="370">
        <v>747.68</v>
      </c>
      <c r="D52" s="371">
        <v>25</v>
      </c>
      <c r="E52" s="372"/>
      <c r="F52" s="372"/>
      <c r="G52" s="373"/>
      <c r="H52" s="373"/>
      <c r="I52" s="374"/>
      <c r="J52" s="374"/>
      <c r="K52" s="374"/>
      <c r="L52" s="374"/>
      <c r="M52" s="374"/>
      <c r="N52" s="374"/>
      <c r="O52" s="374"/>
      <c r="P52" s="374"/>
      <c r="Q52" s="374"/>
      <c r="R52" s="374"/>
      <c r="S52" s="373"/>
      <c r="T52" s="373"/>
      <c r="U52" s="373"/>
      <c r="V52" s="373"/>
      <c r="W52" s="374"/>
      <c r="X52" s="374"/>
      <c r="Y52" s="374"/>
      <c r="Z52" s="374"/>
      <c r="AA52" s="374"/>
      <c r="AB52" s="374"/>
      <c r="AC52" s="374"/>
      <c r="AD52" s="374"/>
      <c r="AE52" s="372"/>
    </row>
    <row r="53" spans="1:31" s="316" customFormat="1" ht="13.2" customHeight="1">
      <c r="A53" s="298"/>
      <c r="B53" s="369" t="s">
        <v>304</v>
      </c>
      <c r="C53" s="370">
        <v>597.83000000000004</v>
      </c>
      <c r="D53" s="371">
        <v>33</v>
      </c>
      <c r="E53" s="372"/>
      <c r="F53" s="372"/>
      <c r="G53" s="373"/>
      <c r="H53" s="373"/>
      <c r="I53" s="374"/>
      <c r="J53" s="374"/>
      <c r="K53" s="374"/>
      <c r="L53" s="374"/>
      <c r="M53" s="374"/>
      <c r="N53" s="374"/>
      <c r="O53" s="374"/>
      <c r="P53" s="374"/>
      <c r="Q53" s="374"/>
      <c r="R53" s="374"/>
      <c r="S53" s="373"/>
      <c r="T53" s="373"/>
      <c r="U53" s="373"/>
      <c r="V53" s="373"/>
      <c r="W53" s="374"/>
      <c r="X53" s="374"/>
      <c r="Y53" s="374"/>
      <c r="Z53" s="374"/>
      <c r="AA53" s="374"/>
      <c r="AB53" s="374"/>
      <c r="AC53" s="374"/>
      <c r="AD53" s="374"/>
      <c r="AE53" s="372"/>
    </row>
    <row r="54" spans="1:31" s="316" customFormat="1" ht="13.2" customHeight="1">
      <c r="A54" s="298"/>
      <c r="B54" s="369" t="s">
        <v>314</v>
      </c>
      <c r="C54" s="370">
        <v>234.5</v>
      </c>
      <c r="D54" s="371">
        <v>8</v>
      </c>
      <c r="E54" s="372"/>
      <c r="F54" s="372"/>
      <c r="G54" s="373"/>
      <c r="H54" s="373"/>
      <c r="I54" s="374"/>
      <c r="J54" s="374"/>
      <c r="K54" s="374"/>
      <c r="L54" s="374"/>
      <c r="M54" s="374"/>
      <c r="N54" s="374"/>
      <c r="O54" s="374"/>
      <c r="P54" s="374"/>
      <c r="Q54" s="374"/>
      <c r="R54" s="374"/>
      <c r="S54" s="373"/>
      <c r="T54" s="373"/>
      <c r="U54" s="373"/>
      <c r="V54" s="373"/>
      <c r="W54" s="374"/>
      <c r="X54" s="374"/>
      <c r="Y54" s="374"/>
      <c r="Z54" s="374"/>
      <c r="AA54" s="374"/>
      <c r="AB54" s="374"/>
      <c r="AC54" s="374"/>
      <c r="AD54" s="374"/>
      <c r="AE54" s="372"/>
    </row>
    <row r="55" spans="1:31" s="316" customFormat="1" ht="13.2" customHeight="1">
      <c r="A55" s="298"/>
      <c r="B55" s="369" t="s">
        <v>305</v>
      </c>
      <c r="C55" s="370">
        <v>124.33</v>
      </c>
      <c r="D55" s="371">
        <v>11</v>
      </c>
      <c r="E55" s="372"/>
      <c r="F55" s="372"/>
      <c r="G55" s="373"/>
      <c r="H55" s="373"/>
      <c r="I55" s="374"/>
      <c r="J55" s="374"/>
      <c r="K55" s="374"/>
      <c r="L55" s="374"/>
      <c r="M55" s="374"/>
      <c r="N55" s="374"/>
      <c r="O55" s="374"/>
      <c r="P55" s="374"/>
      <c r="Q55" s="374"/>
      <c r="R55" s="374"/>
      <c r="S55" s="373"/>
      <c r="T55" s="373"/>
      <c r="U55" s="373"/>
      <c r="V55" s="373"/>
      <c r="W55" s="374"/>
      <c r="X55" s="374"/>
      <c r="Y55" s="374"/>
      <c r="Z55" s="374"/>
      <c r="AA55" s="374"/>
      <c r="AB55" s="374"/>
      <c r="AC55" s="374"/>
      <c r="AD55" s="374"/>
      <c r="AE55" s="372"/>
    </row>
    <row r="56" spans="1:31" s="316" customFormat="1" ht="13.2" customHeight="1">
      <c r="A56" s="298"/>
      <c r="B56" s="369" t="s">
        <v>315</v>
      </c>
      <c r="C56" s="370">
        <v>35.909999999999997</v>
      </c>
      <c r="D56" s="371">
        <v>10</v>
      </c>
      <c r="E56" s="372"/>
      <c r="F56" s="372"/>
      <c r="G56" s="373"/>
      <c r="H56" s="373"/>
      <c r="I56" s="374"/>
      <c r="J56" s="374"/>
      <c r="K56" s="374"/>
      <c r="L56" s="374"/>
      <c r="M56" s="374"/>
      <c r="N56" s="374"/>
      <c r="O56" s="374"/>
      <c r="P56" s="374"/>
      <c r="Q56" s="374"/>
      <c r="R56" s="374"/>
      <c r="S56" s="373"/>
      <c r="T56" s="373"/>
      <c r="U56" s="373"/>
      <c r="V56" s="373"/>
      <c r="W56" s="374"/>
      <c r="X56" s="374"/>
      <c r="Y56" s="374"/>
      <c r="Z56" s="374"/>
      <c r="AA56" s="374"/>
      <c r="AB56" s="374"/>
      <c r="AC56" s="374"/>
      <c r="AD56" s="374"/>
      <c r="AE56" s="372"/>
    </row>
    <row r="57" spans="1:31" s="316" customFormat="1" ht="13.2" customHeight="1">
      <c r="A57" s="298"/>
      <c r="B57" s="299" t="s">
        <v>316</v>
      </c>
      <c r="C57" s="300">
        <v>27.04</v>
      </c>
      <c r="D57" s="301">
        <v>3</v>
      </c>
      <c r="E57" s="372"/>
      <c r="F57" s="372"/>
      <c r="G57" s="373"/>
      <c r="H57" s="373"/>
      <c r="I57" s="374"/>
      <c r="J57" s="374"/>
      <c r="K57" s="374"/>
      <c r="L57" s="374"/>
      <c r="M57" s="374"/>
      <c r="N57" s="374"/>
      <c r="O57" s="374"/>
      <c r="P57" s="374"/>
      <c r="Q57" s="374"/>
      <c r="R57" s="374"/>
      <c r="S57" s="373"/>
      <c r="T57" s="373"/>
      <c r="U57" s="373"/>
      <c r="V57" s="373"/>
      <c r="W57" s="374"/>
      <c r="X57" s="374"/>
      <c r="Y57" s="374"/>
      <c r="Z57" s="374"/>
      <c r="AA57" s="374"/>
      <c r="AB57" s="374"/>
      <c r="AC57" s="374"/>
      <c r="AD57" s="374"/>
      <c r="AE57" s="372"/>
    </row>
    <row r="58" spans="1:31" s="316" customFormat="1" ht="13.2" customHeight="1">
      <c r="A58" s="298"/>
      <c r="B58" s="369" t="s">
        <v>306</v>
      </c>
      <c r="C58" s="370">
        <v>20.350000000000001</v>
      </c>
      <c r="D58" s="371">
        <v>5</v>
      </c>
      <c r="E58" s="372"/>
      <c r="F58" s="372"/>
      <c r="G58" s="373"/>
      <c r="H58" s="373"/>
      <c r="I58" s="374"/>
      <c r="J58" s="374"/>
      <c r="K58" s="374"/>
      <c r="L58" s="374"/>
      <c r="M58" s="374"/>
      <c r="N58" s="374"/>
      <c r="O58" s="374"/>
      <c r="P58" s="374"/>
      <c r="Q58" s="374"/>
      <c r="R58" s="374"/>
      <c r="S58" s="373"/>
      <c r="T58" s="373"/>
      <c r="U58" s="373"/>
      <c r="V58" s="373"/>
      <c r="W58" s="374"/>
      <c r="X58" s="374"/>
      <c r="Y58" s="374"/>
      <c r="Z58" s="374"/>
      <c r="AA58" s="374"/>
      <c r="AB58" s="374"/>
      <c r="AC58" s="374"/>
      <c r="AD58" s="374"/>
      <c r="AE58" s="372"/>
    </row>
    <row r="59" spans="1:31" s="316" customFormat="1" ht="13.2" customHeight="1">
      <c r="A59" s="298"/>
      <c r="B59" s="369" t="s">
        <v>307</v>
      </c>
      <c r="C59" s="370">
        <v>2.66</v>
      </c>
      <c r="D59" s="371">
        <v>10</v>
      </c>
      <c r="E59" s="372"/>
      <c r="F59" s="372"/>
      <c r="G59" s="373"/>
      <c r="H59" s="373"/>
      <c r="I59" s="374"/>
      <c r="J59" s="374"/>
      <c r="K59" s="374"/>
      <c r="L59" s="374"/>
      <c r="M59" s="374"/>
      <c r="N59" s="374"/>
      <c r="O59" s="374"/>
      <c r="P59" s="374"/>
      <c r="Q59" s="374"/>
      <c r="R59" s="374"/>
      <c r="S59" s="373"/>
      <c r="T59" s="373"/>
      <c r="U59" s="373"/>
      <c r="V59" s="373"/>
      <c r="W59" s="374"/>
      <c r="X59" s="374"/>
      <c r="Y59" s="374"/>
      <c r="Z59" s="374"/>
      <c r="AA59" s="374"/>
      <c r="AB59" s="374"/>
      <c r="AC59" s="374"/>
      <c r="AD59" s="374"/>
      <c r="AE59" s="372"/>
    </row>
    <row r="60" spans="1:31" s="316" customFormat="1" ht="13.2" customHeight="1">
      <c r="A60" s="298"/>
      <c r="B60" s="296" t="s">
        <v>308</v>
      </c>
      <c r="C60" s="370">
        <v>1.03</v>
      </c>
      <c r="D60" s="371">
        <v>5</v>
      </c>
      <c r="E60" s="372"/>
      <c r="F60" s="372"/>
      <c r="G60" s="373"/>
      <c r="H60" s="373"/>
      <c r="I60" s="374"/>
      <c r="J60" s="374"/>
      <c r="K60" s="374"/>
      <c r="L60" s="374"/>
      <c r="M60" s="374"/>
      <c r="N60" s="374"/>
      <c r="O60" s="374"/>
      <c r="P60" s="374"/>
      <c r="Q60" s="374"/>
      <c r="R60" s="374"/>
      <c r="S60" s="373"/>
      <c r="T60" s="373"/>
      <c r="U60" s="373"/>
      <c r="V60" s="373"/>
      <c r="W60" s="374"/>
      <c r="X60" s="374"/>
      <c r="Y60" s="374"/>
      <c r="Z60" s="374"/>
      <c r="AA60" s="374"/>
      <c r="AB60" s="374"/>
      <c r="AC60" s="374"/>
      <c r="AD60" s="374"/>
      <c r="AE60" s="372"/>
    </row>
    <row r="61" spans="1:31" s="316" customFormat="1" ht="13.2" customHeight="1">
      <c r="A61" s="298"/>
      <c r="B61" s="352" t="s">
        <v>309</v>
      </c>
      <c r="C61" s="353">
        <v>0.63</v>
      </c>
      <c r="D61" s="354">
        <v>11</v>
      </c>
      <c r="E61" s="372"/>
      <c r="F61" s="372"/>
      <c r="G61" s="373"/>
      <c r="H61" s="373"/>
      <c r="I61" s="374"/>
      <c r="J61" s="374"/>
      <c r="K61" s="374"/>
      <c r="L61" s="374"/>
      <c r="M61" s="374"/>
      <c r="N61" s="374"/>
      <c r="O61" s="374"/>
      <c r="P61" s="374"/>
      <c r="Q61" s="374"/>
      <c r="R61" s="374"/>
      <c r="S61" s="373"/>
      <c r="T61" s="373"/>
      <c r="U61" s="373"/>
      <c r="V61" s="373"/>
      <c r="W61" s="374"/>
      <c r="X61" s="374"/>
      <c r="Y61" s="374"/>
      <c r="Z61" s="374"/>
      <c r="AA61" s="374"/>
      <c r="AB61" s="374"/>
      <c r="AC61" s="374"/>
      <c r="AD61" s="374"/>
      <c r="AE61" s="372"/>
    </row>
    <row r="62" spans="1:31" ht="6" customHeight="1"/>
    <row r="63" spans="1:31">
      <c r="B63" s="297" t="s">
        <v>310</v>
      </c>
      <c r="D63" s="284"/>
      <c r="E63" s="284"/>
      <c r="F63" s="284"/>
      <c r="AE63" s="284"/>
    </row>
  </sheetData>
  <mergeCells count="52">
    <mergeCell ref="U25:U26"/>
    <mergeCell ref="V25:V26"/>
    <mergeCell ref="Z25:Z26"/>
    <mergeCell ref="AA25:AA26"/>
    <mergeCell ref="AE23:AE26"/>
    <mergeCell ref="S23:AD23"/>
    <mergeCell ref="W24:W26"/>
    <mergeCell ref="Y25:Y26"/>
    <mergeCell ref="X24:X26"/>
    <mergeCell ref="S25:S26"/>
    <mergeCell ref="AB25:AB26"/>
    <mergeCell ref="AC25:AC26"/>
    <mergeCell ref="AD25:AD26"/>
    <mergeCell ref="T25:T26"/>
    <mergeCell ref="W20:X22"/>
    <mergeCell ref="Y20:AB20"/>
    <mergeCell ref="AC20:AD22"/>
    <mergeCell ref="G21:H22"/>
    <mergeCell ref="I21:J22"/>
    <mergeCell ref="M21:N22"/>
    <mergeCell ref="O21:P22"/>
    <mergeCell ref="S21:T22"/>
    <mergeCell ref="U21:V22"/>
    <mergeCell ref="Y21:Z22"/>
    <mergeCell ref="G25:G26"/>
    <mergeCell ref="H25:H26"/>
    <mergeCell ref="I25:I26"/>
    <mergeCell ref="J25:J26"/>
    <mergeCell ref="M25:M26"/>
    <mergeCell ref="K24:K26"/>
    <mergeCell ref="L24:L26"/>
    <mergeCell ref="N25:N26"/>
    <mergeCell ref="O25:O26"/>
    <mergeCell ref="P25:P26"/>
    <mergeCell ref="Q25:Q26"/>
    <mergeCell ref="R25:R26"/>
    <mergeCell ref="B19:B26"/>
    <mergeCell ref="C19:D22"/>
    <mergeCell ref="E19:F22"/>
    <mergeCell ref="G19:R19"/>
    <mergeCell ref="S19:AD19"/>
    <mergeCell ref="G20:J20"/>
    <mergeCell ref="K20:L22"/>
    <mergeCell ref="M20:P20"/>
    <mergeCell ref="Q20:R22"/>
    <mergeCell ref="S20:V20"/>
    <mergeCell ref="AA21:AB22"/>
    <mergeCell ref="C23:C26"/>
    <mergeCell ref="D23:D26"/>
    <mergeCell ref="E23:E26"/>
    <mergeCell ref="F23:F26"/>
    <mergeCell ref="G23:R23"/>
  </mergeCells>
  <phoneticPr fontId="20"/>
  <pageMargins left="0.70866141732283472" right="0.51181102362204722" top="0.74803149606299213" bottom="0.74803149606299213" header="0.31496062992125984" footer="0.31496062992125984"/>
  <pageSetup paperSize="8"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workbookViewId="0">
      <selection activeCell="A2" sqref="A2"/>
    </sheetView>
  </sheetViews>
  <sheetFormatPr defaultRowHeight="13.2"/>
  <cols>
    <col min="1" max="1" width="2.88671875" style="385" customWidth="1"/>
    <col min="2" max="2" width="37.44140625" style="385" customWidth="1"/>
    <col min="3" max="3" width="9.44140625" style="385" bestFit="1" customWidth="1"/>
    <col min="4" max="6" width="5.44140625" style="385" bestFit="1" customWidth="1"/>
    <col min="7" max="7" width="7.88671875" style="385" bestFit="1" customWidth="1"/>
    <col min="8" max="8" width="8.44140625" style="385" bestFit="1" customWidth="1"/>
    <col min="9" max="9" width="8.21875" style="385" bestFit="1" customWidth="1"/>
    <col min="10" max="10" width="8.44140625" style="385" bestFit="1" customWidth="1"/>
    <col min="11" max="11" width="8.21875" style="385" bestFit="1" customWidth="1"/>
    <col min="12" max="12" width="8.44140625" style="388" bestFit="1" customWidth="1"/>
    <col min="13" max="13" width="8.21875" style="389" bestFit="1" customWidth="1"/>
    <col min="14" max="14" width="6.44140625" style="389" bestFit="1" customWidth="1"/>
    <col min="15" max="15" width="8.44140625" style="388" bestFit="1" customWidth="1"/>
    <col min="16" max="16" width="8.21875" style="389" bestFit="1" customWidth="1"/>
    <col min="17" max="17" width="6.44140625" style="389" bestFit="1" customWidth="1"/>
    <col min="18" max="16384" width="8.88671875" style="385"/>
  </cols>
  <sheetData>
    <row r="1" spans="1:17" ht="6.6" customHeight="1">
      <c r="D1" s="386"/>
      <c r="E1" s="386"/>
      <c r="F1" s="386"/>
      <c r="G1" s="387"/>
      <c r="H1" s="386"/>
      <c r="I1" s="386"/>
      <c r="J1" s="386"/>
      <c r="K1" s="386"/>
    </row>
    <row r="2" spans="1:17" ht="16.2">
      <c r="B2" s="390" t="s">
        <v>318</v>
      </c>
      <c r="D2" s="386"/>
      <c r="E2" s="386"/>
      <c r="F2" s="386"/>
      <c r="G2" s="387"/>
      <c r="H2" s="386"/>
      <c r="I2" s="386"/>
      <c r="J2" s="386"/>
      <c r="K2" s="386"/>
    </row>
    <row r="3" spans="1:17" ht="7.95" customHeight="1">
      <c r="A3" s="265"/>
      <c r="B3" s="266"/>
      <c r="C3" s="267"/>
      <c r="D3" s="268"/>
      <c r="E3" s="268"/>
      <c r="F3" s="268"/>
      <c r="G3" s="268"/>
      <c r="H3" s="268"/>
      <c r="I3" s="268"/>
      <c r="J3" s="268"/>
      <c r="K3" s="268"/>
      <c r="L3" s="391"/>
      <c r="M3" s="392"/>
      <c r="N3" s="392"/>
      <c r="O3" s="393"/>
      <c r="P3" s="394"/>
      <c r="Q3" s="394"/>
    </row>
    <row r="4" spans="1:17" ht="14.4">
      <c r="B4" s="277" t="s">
        <v>319</v>
      </c>
      <c r="D4" s="386"/>
      <c r="E4" s="386"/>
      <c r="F4" s="386"/>
      <c r="G4" s="387"/>
      <c r="H4" s="386"/>
      <c r="I4" s="386"/>
      <c r="J4" s="386"/>
      <c r="K4" s="386"/>
    </row>
    <row r="5" spans="1:17" ht="14.4">
      <c r="B5" s="277" t="s">
        <v>320</v>
      </c>
      <c r="D5" s="386"/>
      <c r="E5" s="386"/>
      <c r="F5" s="386"/>
      <c r="G5" s="387"/>
      <c r="H5" s="386"/>
      <c r="I5" s="386"/>
      <c r="J5" s="386"/>
      <c r="K5" s="386"/>
    </row>
    <row r="6" spans="1:17" ht="14.4">
      <c r="B6" s="277" t="s">
        <v>321</v>
      </c>
      <c r="D6" s="386"/>
      <c r="E6" s="386"/>
      <c r="F6" s="386"/>
      <c r="G6" s="387"/>
      <c r="H6" s="386"/>
      <c r="I6" s="386"/>
      <c r="J6" s="386"/>
      <c r="K6" s="386"/>
    </row>
    <row r="7" spans="1:17" ht="14.4">
      <c r="B7" s="277" t="s">
        <v>447</v>
      </c>
      <c r="D7" s="386"/>
      <c r="E7" s="386"/>
      <c r="F7" s="386"/>
      <c r="G7" s="387"/>
      <c r="H7" s="386"/>
      <c r="I7" s="386"/>
      <c r="J7" s="386"/>
      <c r="K7" s="386"/>
    </row>
    <row r="8" spans="1:17" ht="14.4">
      <c r="B8" s="277" t="s">
        <v>322</v>
      </c>
      <c r="D8" s="386"/>
      <c r="E8" s="386"/>
      <c r="F8" s="386"/>
      <c r="G8" s="387"/>
      <c r="H8" s="386"/>
      <c r="I8" s="386"/>
      <c r="J8" s="386"/>
      <c r="K8" s="386"/>
    </row>
    <row r="9" spans="1:17" ht="7.2" customHeight="1">
      <c r="B9" s="283"/>
      <c r="D9" s="386"/>
      <c r="E9" s="386"/>
      <c r="F9" s="386"/>
      <c r="G9" s="387"/>
      <c r="H9" s="386"/>
      <c r="I9" s="386"/>
      <c r="J9" s="386"/>
      <c r="K9" s="386"/>
    </row>
    <row r="10" spans="1:17" s="316" customFormat="1" ht="13.2" customHeight="1">
      <c r="B10" s="689" t="s">
        <v>317</v>
      </c>
      <c r="C10" s="692" t="s">
        <v>258</v>
      </c>
      <c r="D10" s="693"/>
      <c r="E10" s="816" t="s">
        <v>259</v>
      </c>
      <c r="F10" s="698"/>
      <c r="G10" s="817" t="s">
        <v>337</v>
      </c>
      <c r="H10" s="820" t="s">
        <v>323</v>
      </c>
      <c r="I10" s="821"/>
      <c r="J10" s="821"/>
      <c r="K10" s="822"/>
      <c r="L10" s="823" t="s">
        <v>336</v>
      </c>
      <c r="M10" s="824"/>
      <c r="N10" s="824"/>
      <c r="O10" s="824"/>
      <c r="P10" s="824"/>
      <c r="Q10" s="825"/>
    </row>
    <row r="11" spans="1:17" s="316" customFormat="1">
      <c r="B11" s="690"/>
      <c r="C11" s="694"/>
      <c r="D11" s="695"/>
      <c r="E11" s="715"/>
      <c r="F11" s="700"/>
      <c r="G11" s="818"/>
      <c r="H11" s="826" t="s">
        <v>324</v>
      </c>
      <c r="I11" s="827"/>
      <c r="J11" s="828" t="s">
        <v>325</v>
      </c>
      <c r="K11" s="829"/>
      <c r="L11" s="830" t="s">
        <v>324</v>
      </c>
      <c r="M11" s="831"/>
      <c r="N11" s="831"/>
      <c r="O11" s="832" t="s">
        <v>325</v>
      </c>
      <c r="P11" s="828"/>
      <c r="Q11" s="833"/>
    </row>
    <row r="12" spans="1:17" s="316" customFormat="1" ht="13.2" customHeight="1">
      <c r="B12" s="690"/>
      <c r="C12" s="694"/>
      <c r="D12" s="695"/>
      <c r="E12" s="715"/>
      <c r="F12" s="700"/>
      <c r="G12" s="818"/>
      <c r="H12" s="808" t="s">
        <v>326</v>
      </c>
      <c r="I12" s="809" t="s">
        <v>327</v>
      </c>
      <c r="J12" s="810" t="s">
        <v>326</v>
      </c>
      <c r="K12" s="811" t="s">
        <v>327</v>
      </c>
      <c r="L12" s="813" t="s">
        <v>326</v>
      </c>
      <c r="M12" s="796" t="s">
        <v>327</v>
      </c>
      <c r="N12" s="790" t="s">
        <v>328</v>
      </c>
      <c r="O12" s="793" t="s">
        <v>326</v>
      </c>
      <c r="P12" s="796" t="s">
        <v>327</v>
      </c>
      <c r="Q12" s="799" t="s">
        <v>328</v>
      </c>
    </row>
    <row r="13" spans="1:17" s="316" customFormat="1">
      <c r="B13" s="690"/>
      <c r="C13" s="694"/>
      <c r="D13" s="695"/>
      <c r="E13" s="715"/>
      <c r="F13" s="700"/>
      <c r="G13" s="818"/>
      <c r="H13" s="694"/>
      <c r="I13" s="695"/>
      <c r="J13" s="700"/>
      <c r="K13" s="737"/>
      <c r="L13" s="814"/>
      <c r="M13" s="797"/>
      <c r="N13" s="791"/>
      <c r="O13" s="794"/>
      <c r="P13" s="797"/>
      <c r="Q13" s="800"/>
    </row>
    <row r="14" spans="1:17" s="316" customFormat="1">
      <c r="B14" s="690"/>
      <c r="C14" s="696"/>
      <c r="D14" s="697"/>
      <c r="E14" s="717"/>
      <c r="F14" s="702"/>
      <c r="G14" s="818"/>
      <c r="H14" s="696"/>
      <c r="I14" s="697"/>
      <c r="J14" s="702"/>
      <c r="K14" s="812"/>
      <c r="L14" s="815"/>
      <c r="M14" s="798"/>
      <c r="N14" s="792"/>
      <c r="O14" s="795"/>
      <c r="P14" s="798"/>
      <c r="Q14" s="801"/>
    </row>
    <row r="15" spans="1:17" s="316" customFormat="1" ht="13.2" customHeight="1">
      <c r="B15" s="690"/>
      <c r="C15" s="694" t="s">
        <v>268</v>
      </c>
      <c r="D15" s="695" t="s">
        <v>329</v>
      </c>
      <c r="E15" s="715" t="s">
        <v>270</v>
      </c>
      <c r="F15" s="803" t="s">
        <v>271</v>
      </c>
      <c r="G15" s="818"/>
      <c r="H15" s="406" t="s">
        <v>274</v>
      </c>
      <c r="I15" s="407" t="s">
        <v>274</v>
      </c>
      <c r="J15" s="408" t="s">
        <v>274</v>
      </c>
      <c r="K15" s="409" t="s">
        <v>274</v>
      </c>
      <c r="L15" s="375" t="s">
        <v>274</v>
      </c>
      <c r="M15" s="410" t="s">
        <v>274</v>
      </c>
      <c r="N15" s="411" t="s">
        <v>274</v>
      </c>
      <c r="O15" s="412" t="s">
        <v>274</v>
      </c>
      <c r="P15" s="410" t="s">
        <v>274</v>
      </c>
      <c r="Q15" s="413" t="s">
        <v>274</v>
      </c>
    </row>
    <row r="16" spans="1:17" s="316" customFormat="1" ht="13.2" customHeight="1">
      <c r="B16" s="690"/>
      <c r="C16" s="694"/>
      <c r="D16" s="695"/>
      <c r="E16" s="715"/>
      <c r="F16" s="773"/>
      <c r="G16" s="818"/>
      <c r="H16" s="805" t="s">
        <v>330</v>
      </c>
      <c r="I16" s="806" t="s">
        <v>331</v>
      </c>
      <c r="J16" s="776" t="s">
        <v>330</v>
      </c>
      <c r="K16" s="784" t="s">
        <v>331</v>
      </c>
      <c r="L16" s="753" t="s">
        <v>332</v>
      </c>
      <c r="M16" s="780" t="s">
        <v>333</v>
      </c>
      <c r="N16" s="787" t="s">
        <v>334</v>
      </c>
      <c r="O16" s="749" t="s">
        <v>332</v>
      </c>
      <c r="P16" s="780" t="s">
        <v>333</v>
      </c>
      <c r="Q16" s="782" t="s">
        <v>334</v>
      </c>
    </row>
    <row r="17" spans="2:17" s="316" customFormat="1" ht="13.8" thickBot="1">
      <c r="B17" s="691"/>
      <c r="C17" s="733"/>
      <c r="D17" s="734"/>
      <c r="E17" s="802"/>
      <c r="F17" s="804"/>
      <c r="G17" s="819"/>
      <c r="H17" s="759"/>
      <c r="I17" s="807"/>
      <c r="J17" s="777"/>
      <c r="K17" s="785"/>
      <c r="L17" s="786"/>
      <c r="M17" s="781"/>
      <c r="N17" s="788"/>
      <c r="O17" s="789"/>
      <c r="P17" s="781"/>
      <c r="Q17" s="783"/>
    </row>
    <row r="18" spans="2:17" s="316" customFormat="1">
      <c r="B18" s="414" t="s">
        <v>311</v>
      </c>
      <c r="C18" s="415">
        <v>160.78</v>
      </c>
      <c r="D18" s="416">
        <v>8</v>
      </c>
      <c r="E18" s="417">
        <v>1.0075000000000001</v>
      </c>
      <c r="F18" s="418">
        <v>1.0075000000000001</v>
      </c>
      <c r="G18" s="419">
        <v>0</v>
      </c>
      <c r="H18" s="420">
        <f t="shared" ref="H18:H39" si="0">I18/N18</f>
        <v>0.54291457667472132</v>
      </c>
      <c r="I18" s="421">
        <f t="shared" ref="I18:I39" si="1">M18-G18</f>
        <v>6.2806778000000003</v>
      </c>
      <c r="J18" s="332">
        <f t="shared" ref="J18:J37" si="2">K18/Q18</f>
        <v>0.44003257521708372</v>
      </c>
      <c r="K18" s="422">
        <f t="shared" ref="K18:K37" si="3">P18-G18</f>
        <v>4.6461727000000002</v>
      </c>
      <c r="L18" s="423">
        <v>0.54291460000000002</v>
      </c>
      <c r="M18" s="424">
        <v>6.2806778000000003</v>
      </c>
      <c r="N18" s="425">
        <v>11.5684457</v>
      </c>
      <c r="O18" s="426">
        <v>0.4400326</v>
      </c>
      <c r="P18" s="424">
        <v>4.6461727000000002</v>
      </c>
      <c r="Q18" s="427">
        <v>10.5587017</v>
      </c>
    </row>
    <row r="19" spans="2:17" s="316" customFormat="1">
      <c r="B19" s="299" t="s">
        <v>301</v>
      </c>
      <c r="C19" s="300">
        <v>665.12</v>
      </c>
      <c r="D19" s="301">
        <v>41</v>
      </c>
      <c r="E19" s="302">
        <v>0.46292290000000003</v>
      </c>
      <c r="F19" s="303">
        <v>0.91222239999999999</v>
      </c>
      <c r="G19" s="428">
        <v>1.65</v>
      </c>
      <c r="H19" s="429">
        <f t="shared" ref="H19" si="4">I19/N19</f>
        <v>0.37175536729786546</v>
      </c>
      <c r="I19" s="430">
        <f t="shared" ref="I19" si="5">M19-G19</f>
        <v>3.9087298000000001</v>
      </c>
      <c r="J19" s="314">
        <f t="shared" ref="J19" si="6">K19/Q19</f>
        <v>0.30848777739369015</v>
      </c>
      <c r="K19" s="431">
        <f t="shared" ref="K19" si="7">P19-G19</f>
        <v>2.8107390000000003</v>
      </c>
      <c r="L19" s="432">
        <v>0.52868519999999997</v>
      </c>
      <c r="M19" s="433">
        <v>5.5587298000000001</v>
      </c>
      <c r="N19" s="434">
        <v>10.5142525</v>
      </c>
      <c r="O19" s="435">
        <v>0.48958069999999998</v>
      </c>
      <c r="P19" s="433">
        <v>4.4607390000000002</v>
      </c>
      <c r="Q19" s="436">
        <v>9.1113464000000004</v>
      </c>
    </row>
    <row r="20" spans="2:17" s="316" customFormat="1">
      <c r="B20" s="299" t="s">
        <v>313</v>
      </c>
      <c r="C20" s="300">
        <v>762.51</v>
      </c>
      <c r="D20" s="301">
        <v>18</v>
      </c>
      <c r="E20" s="302">
        <v>0.2796225</v>
      </c>
      <c r="F20" s="303">
        <v>0.27708329999999998</v>
      </c>
      <c r="G20" s="428">
        <v>0.71499999999999997</v>
      </c>
      <c r="H20" s="429">
        <f t="shared" si="0"/>
        <v>0.15623401832482639</v>
      </c>
      <c r="I20" s="430">
        <f t="shared" si="1"/>
        <v>1.4972894000000001</v>
      </c>
      <c r="J20" s="314">
        <f t="shared" si="2"/>
        <v>0.22893409713851504</v>
      </c>
      <c r="K20" s="431">
        <f t="shared" si="3"/>
        <v>1.9979295000000001</v>
      </c>
      <c r="L20" s="432">
        <v>0.2308404</v>
      </c>
      <c r="M20" s="433">
        <v>2.2122894</v>
      </c>
      <c r="N20" s="434">
        <v>9.5836324000000008</v>
      </c>
      <c r="O20" s="435">
        <v>0.3108629</v>
      </c>
      <c r="P20" s="433">
        <v>2.7129295</v>
      </c>
      <c r="Q20" s="436">
        <v>8.7270944999999998</v>
      </c>
    </row>
    <row r="21" spans="2:17" s="316" customFormat="1">
      <c r="B21" s="299" t="s">
        <v>286</v>
      </c>
      <c r="C21" s="300">
        <v>27305.22</v>
      </c>
      <c r="D21" s="301">
        <v>29</v>
      </c>
      <c r="E21" s="302">
        <v>1.2556442000000001</v>
      </c>
      <c r="F21" s="303">
        <v>0.81608619999999998</v>
      </c>
      <c r="G21" s="428">
        <v>1.54</v>
      </c>
      <c r="H21" s="429">
        <f t="shared" si="0"/>
        <v>0.26442461817524648</v>
      </c>
      <c r="I21" s="430">
        <f t="shared" si="1"/>
        <v>2.3852455999999997</v>
      </c>
      <c r="J21" s="314">
        <f t="shared" si="2"/>
        <v>0.22310669695925686</v>
      </c>
      <c r="K21" s="431">
        <f t="shared" si="3"/>
        <v>1.8298635000000001</v>
      </c>
      <c r="L21" s="432">
        <v>0.43514659999999999</v>
      </c>
      <c r="M21" s="433">
        <v>3.9252455999999998</v>
      </c>
      <c r="N21" s="434">
        <v>9.0205126</v>
      </c>
      <c r="O21" s="435">
        <v>0.41087170000000001</v>
      </c>
      <c r="P21" s="433">
        <v>3.3698635000000001</v>
      </c>
      <c r="Q21" s="436">
        <v>8.2017416999999995</v>
      </c>
    </row>
    <row r="22" spans="2:17" s="316" customFormat="1">
      <c r="B22" s="299" t="s">
        <v>312</v>
      </c>
      <c r="C22" s="300">
        <v>239.54</v>
      </c>
      <c r="D22" s="301">
        <v>9</v>
      </c>
      <c r="E22" s="302">
        <v>0.28097620000000001</v>
      </c>
      <c r="F22" s="303">
        <v>0.28416669999999999</v>
      </c>
      <c r="G22" s="428">
        <v>1.1000000000000001</v>
      </c>
      <c r="H22" s="429">
        <f t="shared" si="0"/>
        <v>0.1189811894735474</v>
      </c>
      <c r="I22" s="430">
        <f t="shared" si="1"/>
        <v>1.1551833</v>
      </c>
      <c r="J22" s="314">
        <f t="shared" si="2"/>
        <v>0.22077950443502065</v>
      </c>
      <c r="K22" s="431">
        <f t="shared" si="3"/>
        <v>1.8538546999999999</v>
      </c>
      <c r="L22" s="432">
        <v>0.2322786</v>
      </c>
      <c r="M22" s="433">
        <v>2.2551833000000001</v>
      </c>
      <c r="N22" s="434">
        <v>9.7089573999999992</v>
      </c>
      <c r="O22" s="435">
        <v>0.35178090000000001</v>
      </c>
      <c r="P22" s="433">
        <v>2.9538546999999999</v>
      </c>
      <c r="Q22" s="436">
        <v>8.3968605000000007</v>
      </c>
    </row>
    <row r="23" spans="2:17" s="316" customFormat="1">
      <c r="B23" s="299" t="s">
        <v>287</v>
      </c>
      <c r="C23" s="300">
        <v>8561.31</v>
      </c>
      <c r="D23" s="301">
        <v>37</v>
      </c>
      <c r="E23" s="302">
        <v>1.1617683999999999</v>
      </c>
      <c r="F23" s="303">
        <v>0.82451620000000003</v>
      </c>
      <c r="G23" s="428">
        <v>1.54</v>
      </c>
      <c r="H23" s="429">
        <f t="shared" si="0"/>
        <v>0.24202597659430666</v>
      </c>
      <c r="I23" s="430">
        <f t="shared" si="1"/>
        <v>2.0922543999999998</v>
      </c>
      <c r="J23" s="314">
        <f t="shared" si="2"/>
        <v>0.2014669415684528</v>
      </c>
      <c r="K23" s="431">
        <f t="shared" si="3"/>
        <v>1.5594079999999999</v>
      </c>
      <c r="L23" s="432">
        <v>0.42016880000000001</v>
      </c>
      <c r="M23" s="433">
        <v>3.6322543999999999</v>
      </c>
      <c r="N23" s="434">
        <v>8.6447514000000005</v>
      </c>
      <c r="O23" s="435">
        <v>0.40042650000000002</v>
      </c>
      <c r="P23" s="433">
        <v>3.0994079999999999</v>
      </c>
      <c r="Q23" s="436">
        <v>7.7402673999999996</v>
      </c>
    </row>
    <row r="24" spans="2:17" s="316" customFormat="1">
      <c r="B24" s="299" t="s">
        <v>295</v>
      </c>
      <c r="C24" s="300">
        <v>13951.14</v>
      </c>
      <c r="D24" s="301">
        <v>75</v>
      </c>
      <c r="E24" s="302">
        <v>0.77343249999999997</v>
      </c>
      <c r="F24" s="303">
        <v>0.84198399999999995</v>
      </c>
      <c r="G24" s="428">
        <v>1.0449999999999999</v>
      </c>
      <c r="H24" s="429">
        <f t="shared" si="0"/>
        <v>0.14425806868531899</v>
      </c>
      <c r="I24" s="430">
        <f t="shared" si="1"/>
        <v>1.1590213</v>
      </c>
      <c r="J24" s="314">
        <f t="shared" si="2"/>
        <v>0.16892330804128561</v>
      </c>
      <c r="K24" s="431">
        <f t="shared" si="3"/>
        <v>1.1804527999999999</v>
      </c>
      <c r="L24" s="432">
        <v>0.27432440000000002</v>
      </c>
      <c r="M24" s="433">
        <v>2.2040213</v>
      </c>
      <c r="N24" s="434">
        <v>8.0343602999999995</v>
      </c>
      <c r="O24" s="435">
        <v>0.3184633</v>
      </c>
      <c r="P24" s="433">
        <v>2.2254527999999998</v>
      </c>
      <c r="Q24" s="436">
        <v>6.9880990000000001</v>
      </c>
    </row>
    <row r="25" spans="2:17" s="316" customFormat="1">
      <c r="B25" s="299" t="s">
        <v>285</v>
      </c>
      <c r="C25" s="300">
        <v>926.62</v>
      </c>
      <c r="D25" s="301">
        <v>6</v>
      </c>
      <c r="E25" s="302">
        <v>0.3632242</v>
      </c>
      <c r="F25" s="303">
        <v>0.41799999999999998</v>
      </c>
      <c r="G25" s="428">
        <v>2.2000000000000002</v>
      </c>
      <c r="H25" s="429">
        <f t="shared" si="0"/>
        <v>0.30071089736397133</v>
      </c>
      <c r="I25" s="430">
        <f t="shared" si="1"/>
        <v>2.5433408999999996</v>
      </c>
      <c r="J25" s="314">
        <f t="shared" si="2"/>
        <v>0.16716111926139368</v>
      </c>
      <c r="K25" s="431">
        <f t="shared" si="3"/>
        <v>1.2270363</v>
      </c>
      <c r="L25" s="432">
        <v>0.56082699999999996</v>
      </c>
      <c r="M25" s="433">
        <v>4.7433408999999997</v>
      </c>
      <c r="N25" s="434">
        <v>8.4577609999999996</v>
      </c>
      <c r="O25" s="435">
        <v>0.46687060000000002</v>
      </c>
      <c r="P25" s="433">
        <v>3.4270363000000001</v>
      </c>
      <c r="Q25" s="436">
        <v>7.3404407999999997</v>
      </c>
    </row>
    <row r="26" spans="2:17" s="316" customFormat="1">
      <c r="B26" s="299" t="s">
        <v>289</v>
      </c>
      <c r="C26" s="300">
        <v>1867.59</v>
      </c>
      <c r="D26" s="301">
        <v>3</v>
      </c>
      <c r="E26" s="302">
        <v>1.4279953999999999</v>
      </c>
      <c r="F26" s="303">
        <v>1.3959999999999999</v>
      </c>
      <c r="G26" s="428">
        <v>1.4079999999999999</v>
      </c>
      <c r="H26" s="429">
        <f t="shared" si="0"/>
        <v>0.21531752407179677</v>
      </c>
      <c r="I26" s="430">
        <f t="shared" si="1"/>
        <v>2.1065239</v>
      </c>
      <c r="J26" s="314">
        <f t="shared" si="2"/>
        <v>0.16332214398362627</v>
      </c>
      <c r="K26" s="431">
        <f t="shared" si="3"/>
        <v>1.5261023000000002</v>
      </c>
      <c r="L26" s="432">
        <v>0.35923569999999999</v>
      </c>
      <c r="M26" s="433">
        <v>3.5145238999999999</v>
      </c>
      <c r="N26" s="434">
        <v>9.7833369999999995</v>
      </c>
      <c r="O26" s="435">
        <v>0.31400509999999998</v>
      </c>
      <c r="P26" s="433">
        <v>2.9341023000000002</v>
      </c>
      <c r="Q26" s="436">
        <v>9.3441235999999996</v>
      </c>
    </row>
    <row r="27" spans="2:17" s="316" customFormat="1">
      <c r="B27" s="299" t="s">
        <v>70</v>
      </c>
      <c r="C27" s="300">
        <v>8199.07</v>
      </c>
      <c r="D27" s="301">
        <v>14</v>
      </c>
      <c r="E27" s="302">
        <v>0.73335479999999997</v>
      </c>
      <c r="F27" s="303">
        <v>0.83599999999999997</v>
      </c>
      <c r="G27" s="428">
        <v>1.4850000000000001</v>
      </c>
      <c r="H27" s="429">
        <f t="shared" si="0"/>
        <v>0.21072571022581787</v>
      </c>
      <c r="I27" s="430">
        <f t="shared" si="1"/>
        <v>1.7220630000000001</v>
      </c>
      <c r="J27" s="314">
        <f t="shared" si="2"/>
        <v>0.13754514565609163</v>
      </c>
      <c r="K27" s="431">
        <f t="shared" si="3"/>
        <v>1.0323467</v>
      </c>
      <c r="L27" s="432">
        <v>0.39244250000000003</v>
      </c>
      <c r="M27" s="433">
        <v>3.2070630000000002</v>
      </c>
      <c r="N27" s="434">
        <v>8.1720593000000008</v>
      </c>
      <c r="O27" s="435">
        <v>0.33539970000000002</v>
      </c>
      <c r="P27" s="433">
        <v>2.5173467</v>
      </c>
      <c r="Q27" s="436">
        <v>7.5055116999999996</v>
      </c>
    </row>
    <row r="28" spans="2:17" s="316" customFormat="1">
      <c r="B28" s="299" t="s">
        <v>290</v>
      </c>
      <c r="C28" s="300">
        <v>575.85</v>
      </c>
      <c r="D28" s="301">
        <v>13</v>
      </c>
      <c r="E28" s="302">
        <v>0.56561430000000001</v>
      </c>
      <c r="F28" s="303">
        <v>0.86730770000000001</v>
      </c>
      <c r="G28" s="428">
        <v>1.65</v>
      </c>
      <c r="H28" s="429">
        <f t="shared" si="0"/>
        <v>0.15442431832892828</v>
      </c>
      <c r="I28" s="430">
        <f t="shared" si="1"/>
        <v>1.4320558000000001</v>
      </c>
      <c r="J28" s="314">
        <f t="shared" si="2"/>
        <v>0.13720908774387136</v>
      </c>
      <c r="K28" s="431">
        <f t="shared" si="3"/>
        <v>1.1189952000000001</v>
      </c>
      <c r="L28" s="432">
        <v>0.33235039999999999</v>
      </c>
      <c r="M28" s="433">
        <v>3.0820558</v>
      </c>
      <c r="N28" s="434">
        <v>9.2735122000000008</v>
      </c>
      <c r="O28" s="435">
        <v>0.33952900000000003</v>
      </c>
      <c r="P28" s="433">
        <v>2.7689952</v>
      </c>
      <c r="Q28" s="436">
        <v>8.1554015</v>
      </c>
    </row>
    <row r="29" spans="2:17" s="316" customFormat="1">
      <c r="B29" s="299" t="s">
        <v>288</v>
      </c>
      <c r="C29" s="300">
        <v>18974.330000000002</v>
      </c>
      <c r="D29" s="301">
        <v>10</v>
      </c>
      <c r="E29" s="302"/>
      <c r="F29" s="303"/>
      <c r="G29" s="428">
        <v>1.32</v>
      </c>
      <c r="H29" s="429">
        <f t="shared" si="0"/>
        <v>0.24131009703244535</v>
      </c>
      <c r="I29" s="430">
        <f t="shared" si="1"/>
        <v>2.2754623</v>
      </c>
      <c r="J29" s="314">
        <f t="shared" si="2"/>
        <v>0.13029066190977706</v>
      </c>
      <c r="K29" s="431">
        <f t="shared" si="3"/>
        <v>1.123146</v>
      </c>
      <c r="L29" s="432">
        <v>0.38129449999999998</v>
      </c>
      <c r="M29" s="433">
        <v>3.5954622999999999</v>
      </c>
      <c r="N29" s="434">
        <v>9.4296191</v>
      </c>
      <c r="O29" s="435">
        <v>0.28341739999999999</v>
      </c>
      <c r="P29" s="433">
        <v>2.443146</v>
      </c>
      <c r="Q29" s="436">
        <v>8.6203108000000004</v>
      </c>
    </row>
    <row r="30" spans="2:17" s="316" customFormat="1">
      <c r="B30" s="299" t="s">
        <v>294</v>
      </c>
      <c r="C30" s="300">
        <v>978.04</v>
      </c>
      <c r="D30" s="301">
        <v>21</v>
      </c>
      <c r="E30" s="302">
        <v>0.84983690000000001</v>
      </c>
      <c r="F30" s="303">
        <v>0.93558569999999996</v>
      </c>
      <c r="G30" s="428">
        <v>1.43</v>
      </c>
      <c r="H30" s="429">
        <f t="shared" si="0"/>
        <v>0.12297246295710955</v>
      </c>
      <c r="I30" s="430">
        <f t="shared" si="1"/>
        <v>1.1056424999999999</v>
      </c>
      <c r="J30" s="314">
        <f t="shared" si="2"/>
        <v>0.12464852364960709</v>
      </c>
      <c r="K30" s="431">
        <f t="shared" si="3"/>
        <v>0.95117389999999991</v>
      </c>
      <c r="L30" s="432">
        <v>0.28202080000000002</v>
      </c>
      <c r="M30" s="433">
        <v>2.5356424999999998</v>
      </c>
      <c r="N30" s="434">
        <v>8.9909762999999998</v>
      </c>
      <c r="O30" s="435">
        <v>0.31204579999999998</v>
      </c>
      <c r="P30" s="433">
        <v>2.3811738999999998</v>
      </c>
      <c r="Q30" s="436">
        <v>7.6308477000000003</v>
      </c>
    </row>
    <row r="31" spans="2:17" s="316" customFormat="1">
      <c r="B31" s="299" t="s">
        <v>296</v>
      </c>
      <c r="C31" s="300">
        <v>16195.52</v>
      </c>
      <c r="D31" s="301">
        <v>21</v>
      </c>
      <c r="E31" s="302">
        <v>0.65989240000000005</v>
      </c>
      <c r="F31" s="303">
        <v>0.66876190000000002</v>
      </c>
      <c r="G31" s="428">
        <v>1.1605000000000001</v>
      </c>
      <c r="H31" s="429">
        <f t="shared" si="0"/>
        <v>0.12308019546044933</v>
      </c>
      <c r="I31" s="430">
        <f t="shared" si="1"/>
        <v>1.0555025</v>
      </c>
      <c r="J31" s="314">
        <f t="shared" si="2"/>
        <v>0.12184607868876297</v>
      </c>
      <c r="K31" s="431">
        <f t="shared" si="3"/>
        <v>0.92334269999999985</v>
      </c>
      <c r="L31" s="432">
        <v>0.25840400000000002</v>
      </c>
      <c r="M31" s="433">
        <v>2.2160025000000001</v>
      </c>
      <c r="N31" s="434">
        <v>8.5757297999999995</v>
      </c>
      <c r="O31" s="435">
        <v>0.27498790000000001</v>
      </c>
      <c r="P31" s="433">
        <v>2.0838426999999999</v>
      </c>
      <c r="Q31" s="436">
        <v>7.5779434999999999</v>
      </c>
    </row>
    <row r="32" spans="2:17" s="316" customFormat="1">
      <c r="B32" s="299" t="s">
        <v>80</v>
      </c>
      <c r="C32" s="300">
        <v>3155.62</v>
      </c>
      <c r="D32" s="301">
        <v>9</v>
      </c>
      <c r="E32" s="302">
        <v>0.60590699999999997</v>
      </c>
      <c r="F32" s="303">
        <v>0.66255560000000002</v>
      </c>
      <c r="G32" s="428">
        <v>0.77</v>
      </c>
      <c r="H32" s="429">
        <f t="shared" si="0"/>
        <v>7.0815445591101062E-2</v>
      </c>
      <c r="I32" s="430">
        <f t="shared" si="1"/>
        <v>0.61054359999999996</v>
      </c>
      <c r="J32" s="314">
        <f t="shared" si="2"/>
        <v>0.12039765962596417</v>
      </c>
      <c r="K32" s="431">
        <f t="shared" si="3"/>
        <v>0.91520109999999999</v>
      </c>
      <c r="L32" s="432">
        <v>0.16012589999999999</v>
      </c>
      <c r="M32" s="433">
        <v>1.3805436</v>
      </c>
      <c r="N32" s="434">
        <v>8.6216162999999995</v>
      </c>
      <c r="O32" s="435">
        <v>0.22169359999999999</v>
      </c>
      <c r="P32" s="433">
        <v>1.6852011</v>
      </c>
      <c r="Q32" s="436">
        <v>7.6014857999999998</v>
      </c>
    </row>
    <row r="33" spans="1:17" s="316" customFormat="1">
      <c r="B33" s="299" t="s">
        <v>292</v>
      </c>
      <c r="C33" s="300">
        <v>1207.06</v>
      </c>
      <c r="D33" s="301">
        <v>22</v>
      </c>
      <c r="E33" s="302">
        <v>0.26297160000000003</v>
      </c>
      <c r="F33" s="303">
        <v>0.38769999999999999</v>
      </c>
      <c r="G33" s="428">
        <v>1.65</v>
      </c>
      <c r="H33" s="429">
        <f t="shared" si="0"/>
        <v>9.8608226512344022E-2</v>
      </c>
      <c r="I33" s="430">
        <f t="shared" si="1"/>
        <v>0.8191575000000002</v>
      </c>
      <c r="J33" s="314">
        <f t="shared" si="2"/>
        <v>0.10079027924717231</v>
      </c>
      <c r="K33" s="431">
        <f t="shared" si="3"/>
        <v>0.74050979999999988</v>
      </c>
      <c r="L33" s="432">
        <v>0.29723129999999998</v>
      </c>
      <c r="M33" s="433">
        <v>2.4691575000000001</v>
      </c>
      <c r="N33" s="434">
        <v>8.3071923000000005</v>
      </c>
      <c r="O33" s="435">
        <v>0.32537060000000001</v>
      </c>
      <c r="P33" s="433">
        <v>2.3905097999999998</v>
      </c>
      <c r="Q33" s="436">
        <v>7.3470358999999998</v>
      </c>
    </row>
    <row r="34" spans="1:17" s="316" customFormat="1">
      <c r="B34" s="299" t="s">
        <v>297</v>
      </c>
      <c r="C34" s="300">
        <v>1810.79</v>
      </c>
      <c r="D34" s="301">
        <v>8</v>
      </c>
      <c r="E34" s="302">
        <v>0.60195030000000005</v>
      </c>
      <c r="F34" s="303">
        <v>0.74687499999999996</v>
      </c>
      <c r="G34" s="428">
        <v>0.99</v>
      </c>
      <c r="H34" s="429">
        <f t="shared" si="0"/>
        <v>5.5889482741844417E-2</v>
      </c>
      <c r="I34" s="430">
        <f t="shared" si="1"/>
        <v>0.37260620000000011</v>
      </c>
      <c r="J34" s="314">
        <f t="shared" si="2"/>
        <v>9.1486456212886105E-2</v>
      </c>
      <c r="K34" s="431">
        <f t="shared" si="3"/>
        <v>0.5241924</v>
      </c>
      <c r="L34" s="432">
        <v>0.2043856</v>
      </c>
      <c r="M34" s="433">
        <v>1.3626062000000001</v>
      </c>
      <c r="N34" s="434">
        <v>6.6668393000000004</v>
      </c>
      <c r="O34" s="435">
        <v>0.26426959999999999</v>
      </c>
      <c r="P34" s="433">
        <v>1.5141924</v>
      </c>
      <c r="Q34" s="436">
        <v>5.7297267999999999</v>
      </c>
    </row>
    <row r="35" spans="1:17" s="316" customFormat="1">
      <c r="B35" s="351" t="s">
        <v>299</v>
      </c>
      <c r="C35" s="300">
        <v>7328.51</v>
      </c>
      <c r="D35" s="301">
        <v>18</v>
      </c>
      <c r="E35" s="302">
        <v>0.62524610000000003</v>
      </c>
      <c r="F35" s="303">
        <v>0.67833330000000003</v>
      </c>
      <c r="G35" s="428">
        <v>1.1385000000000001</v>
      </c>
      <c r="H35" s="429">
        <f t="shared" si="0"/>
        <v>-0.37064192400990814</v>
      </c>
      <c r="I35" s="430">
        <f t="shared" si="1"/>
        <v>-2.1568104999999997</v>
      </c>
      <c r="J35" s="314">
        <f t="shared" si="2"/>
        <v>-0.18231832569975934</v>
      </c>
      <c r="K35" s="431">
        <f t="shared" si="3"/>
        <v>-0.91404680000000005</v>
      </c>
      <c r="L35" s="432">
        <v>-0.17499390000000001</v>
      </c>
      <c r="M35" s="433">
        <v>-1.0183104999999999</v>
      </c>
      <c r="N35" s="434">
        <v>5.8191217999999996</v>
      </c>
      <c r="O35" s="435">
        <v>4.47701E-2</v>
      </c>
      <c r="P35" s="433">
        <v>0.22445319999999999</v>
      </c>
      <c r="Q35" s="436">
        <v>5.0134664000000004</v>
      </c>
    </row>
    <row r="36" spans="1:17" s="316" customFormat="1">
      <c r="B36" s="299" t="s">
        <v>298</v>
      </c>
      <c r="C36" s="300">
        <v>912.31</v>
      </c>
      <c r="D36" s="301">
        <v>17</v>
      </c>
      <c r="E36" s="302">
        <v>0.54992529999999995</v>
      </c>
      <c r="F36" s="303">
        <v>0.78891180000000005</v>
      </c>
      <c r="G36" s="428">
        <v>2.2000000000000002</v>
      </c>
      <c r="H36" s="429">
        <f t="shared" si="0"/>
        <v>-0.33650876070604618</v>
      </c>
      <c r="I36" s="430">
        <f t="shared" si="1"/>
        <v>-2.6647483000000003</v>
      </c>
      <c r="J36" s="314">
        <f t="shared" si="2"/>
        <v>-0.52240221771329831</v>
      </c>
      <c r="K36" s="431">
        <f t="shared" si="3"/>
        <v>-3.7495520000000004</v>
      </c>
      <c r="L36" s="432">
        <v>-5.8689199999999997E-2</v>
      </c>
      <c r="M36" s="433">
        <v>-0.4647483</v>
      </c>
      <c r="N36" s="434">
        <v>7.9188080999999997</v>
      </c>
      <c r="O36" s="435">
        <v>-0.21588959999999999</v>
      </c>
      <c r="P36" s="433">
        <v>-1.549552</v>
      </c>
      <c r="Q36" s="436">
        <v>7.1775193000000002</v>
      </c>
    </row>
    <row r="37" spans="1:17" s="316" customFormat="1">
      <c r="B37" s="299" t="s">
        <v>300</v>
      </c>
      <c r="C37" s="300">
        <v>3312.53</v>
      </c>
      <c r="D37" s="301">
        <v>22</v>
      </c>
      <c r="E37" s="302">
        <v>0.3903239</v>
      </c>
      <c r="F37" s="303">
        <v>0.41299999999999998</v>
      </c>
      <c r="G37" s="428">
        <v>1.3089999999999999</v>
      </c>
      <c r="H37" s="429">
        <f t="shared" si="0"/>
        <v>-0.68226817894430447</v>
      </c>
      <c r="I37" s="430">
        <f t="shared" si="1"/>
        <v>-3.3091872000000002</v>
      </c>
      <c r="J37" s="314">
        <f t="shared" si="2"/>
        <v>-0.56821005653664225</v>
      </c>
      <c r="K37" s="431">
        <f t="shared" si="3"/>
        <v>-2.2607439999999999</v>
      </c>
      <c r="L37" s="432">
        <v>-0.41238649999999999</v>
      </c>
      <c r="M37" s="433">
        <v>-2.0001872000000001</v>
      </c>
      <c r="N37" s="434">
        <v>4.8502733999999998</v>
      </c>
      <c r="O37" s="435">
        <v>-0.23920910000000001</v>
      </c>
      <c r="P37" s="433">
        <v>-0.95174400000000003</v>
      </c>
      <c r="Q37" s="436">
        <v>3.9787116999999999</v>
      </c>
    </row>
    <row r="38" spans="1:17" s="316" customFormat="1">
      <c r="B38" s="299" t="s">
        <v>152</v>
      </c>
      <c r="C38" s="300">
        <v>314.41000000000003</v>
      </c>
      <c r="D38" s="301">
        <v>5</v>
      </c>
      <c r="E38" s="302">
        <v>1.6575</v>
      </c>
      <c r="F38" s="303">
        <v>1.6575</v>
      </c>
      <c r="G38" s="428">
        <v>0</v>
      </c>
      <c r="H38" s="429">
        <f t="shared" si="0"/>
        <v>0.33430171438544648</v>
      </c>
      <c r="I38" s="430">
        <f t="shared" si="1"/>
        <v>3.5489009999999999</v>
      </c>
      <c r="J38" s="314"/>
      <c r="K38" s="431"/>
      <c r="L38" s="432">
        <v>0.33430169999999998</v>
      </c>
      <c r="M38" s="433">
        <v>3.5489009999999999</v>
      </c>
      <c r="N38" s="434">
        <v>10.615862399999999</v>
      </c>
      <c r="O38" s="435"/>
      <c r="P38" s="433"/>
      <c r="Q38" s="436"/>
    </row>
    <row r="39" spans="1:17" s="316" customFormat="1">
      <c r="B39" s="352" t="s">
        <v>293</v>
      </c>
      <c r="C39" s="353">
        <v>2855.25</v>
      </c>
      <c r="D39" s="354">
        <v>20</v>
      </c>
      <c r="E39" s="355">
        <v>0.1465293</v>
      </c>
      <c r="F39" s="356">
        <v>0.31395000000000001</v>
      </c>
      <c r="G39" s="437">
        <v>1.32</v>
      </c>
      <c r="H39" s="438">
        <f t="shared" si="0"/>
        <v>0.16829709881820665</v>
      </c>
      <c r="I39" s="439">
        <f t="shared" si="1"/>
        <v>1.8053974000000002</v>
      </c>
      <c r="J39" s="367"/>
      <c r="K39" s="440"/>
      <c r="L39" s="441">
        <v>0.29134599999999999</v>
      </c>
      <c r="M39" s="442">
        <v>3.1253974000000002</v>
      </c>
      <c r="N39" s="443">
        <v>10.7274422</v>
      </c>
      <c r="O39" s="444"/>
      <c r="P39" s="442"/>
      <c r="Q39" s="445"/>
    </row>
    <row r="40" spans="1:17" ht="7.2" customHeight="1">
      <c r="A40" s="395"/>
      <c r="B40" s="395"/>
      <c r="C40" s="395"/>
      <c r="D40" s="396"/>
      <c r="E40" s="396"/>
      <c r="F40" s="396"/>
      <c r="G40" s="397"/>
      <c r="H40" s="398"/>
      <c r="I40" s="399"/>
      <c r="J40" s="398"/>
      <c r="K40" s="399"/>
      <c r="L40" s="400"/>
      <c r="M40" s="401"/>
      <c r="N40" s="401"/>
      <c r="O40" s="400"/>
      <c r="P40" s="401"/>
      <c r="Q40" s="401"/>
    </row>
    <row r="41" spans="1:17" s="316" customFormat="1" ht="13.2" customHeight="1">
      <c r="A41" s="298"/>
      <c r="B41" s="446" t="s">
        <v>302</v>
      </c>
      <c r="C41" s="447">
        <v>857.86</v>
      </c>
      <c r="D41" s="448">
        <v>35</v>
      </c>
      <c r="E41" s="372"/>
      <c r="F41" s="372"/>
      <c r="G41" s="373"/>
      <c r="H41" s="373"/>
      <c r="I41" s="374"/>
      <c r="J41" s="374"/>
      <c r="K41" s="374"/>
      <c r="L41" s="374"/>
      <c r="M41" s="374"/>
      <c r="N41" s="374"/>
      <c r="O41" s="374"/>
      <c r="P41" s="374"/>
      <c r="Q41" s="374"/>
    </row>
    <row r="42" spans="1:17" s="316" customFormat="1" ht="13.2" customHeight="1">
      <c r="A42" s="298"/>
      <c r="B42" s="369" t="s">
        <v>303</v>
      </c>
      <c r="C42" s="370">
        <v>747.68</v>
      </c>
      <c r="D42" s="371">
        <v>25</v>
      </c>
      <c r="E42" s="372"/>
      <c r="F42" s="372"/>
      <c r="G42" s="373"/>
      <c r="H42" s="373"/>
      <c r="I42" s="374"/>
      <c r="J42" s="374"/>
      <c r="K42" s="374"/>
      <c r="L42" s="374"/>
      <c r="M42" s="374"/>
      <c r="N42" s="374"/>
      <c r="O42" s="374"/>
      <c r="P42" s="374"/>
      <c r="Q42" s="374"/>
    </row>
    <row r="43" spans="1:17" s="316" customFormat="1" ht="13.2" customHeight="1">
      <c r="A43" s="298"/>
      <c r="B43" s="369" t="s">
        <v>304</v>
      </c>
      <c r="C43" s="370">
        <v>597.83000000000004</v>
      </c>
      <c r="D43" s="371">
        <v>33</v>
      </c>
      <c r="E43" s="372"/>
      <c r="F43" s="372"/>
      <c r="G43" s="373"/>
      <c r="H43" s="373"/>
      <c r="I43" s="374"/>
      <c r="J43" s="374"/>
      <c r="K43" s="374"/>
      <c r="L43" s="374"/>
      <c r="M43" s="374"/>
      <c r="N43" s="374"/>
      <c r="O43" s="374"/>
      <c r="P43" s="374"/>
      <c r="Q43" s="374"/>
    </row>
    <row r="44" spans="1:17" s="316" customFormat="1" ht="13.2" customHeight="1">
      <c r="A44" s="298"/>
      <c r="B44" s="369" t="s">
        <v>314</v>
      </c>
      <c r="C44" s="370">
        <v>234.5</v>
      </c>
      <c r="D44" s="371">
        <v>8</v>
      </c>
      <c r="E44" s="372"/>
      <c r="F44" s="372"/>
      <c r="G44" s="373"/>
      <c r="H44" s="373"/>
      <c r="I44" s="374"/>
      <c r="J44" s="374"/>
      <c r="K44" s="374"/>
      <c r="L44" s="374"/>
      <c r="M44" s="374"/>
      <c r="N44" s="374"/>
      <c r="O44" s="374"/>
      <c r="P44" s="374"/>
      <c r="Q44" s="374"/>
    </row>
    <row r="45" spans="1:17" s="316" customFormat="1" ht="13.2" customHeight="1">
      <c r="A45" s="298"/>
      <c r="B45" s="369" t="s">
        <v>305</v>
      </c>
      <c r="C45" s="370">
        <v>124.33</v>
      </c>
      <c r="D45" s="371">
        <v>11</v>
      </c>
      <c r="E45" s="372"/>
      <c r="F45" s="372"/>
      <c r="G45" s="373"/>
      <c r="H45" s="373"/>
      <c r="I45" s="374"/>
      <c r="J45" s="374"/>
      <c r="K45" s="374"/>
      <c r="L45" s="374"/>
      <c r="M45" s="374"/>
      <c r="N45" s="374"/>
      <c r="O45" s="374"/>
      <c r="P45" s="374"/>
      <c r="Q45" s="374"/>
    </row>
    <row r="46" spans="1:17" s="316" customFormat="1" ht="13.2" customHeight="1">
      <c r="A46" s="298"/>
      <c r="B46" s="369" t="s">
        <v>315</v>
      </c>
      <c r="C46" s="370">
        <v>35.909999999999997</v>
      </c>
      <c r="D46" s="371">
        <v>10</v>
      </c>
      <c r="E46" s="372"/>
      <c r="F46" s="372"/>
      <c r="G46" s="373"/>
      <c r="H46" s="373"/>
      <c r="I46" s="374"/>
      <c r="J46" s="374"/>
      <c r="K46" s="374"/>
      <c r="L46" s="374"/>
      <c r="M46" s="374"/>
      <c r="N46" s="374"/>
      <c r="O46" s="374"/>
      <c r="P46" s="374"/>
      <c r="Q46" s="374"/>
    </row>
    <row r="47" spans="1:17" s="316" customFormat="1" ht="13.2" customHeight="1">
      <c r="A47" s="298"/>
      <c r="B47" s="299" t="s">
        <v>316</v>
      </c>
      <c r="C47" s="300">
        <v>27.04</v>
      </c>
      <c r="D47" s="301">
        <v>3</v>
      </c>
      <c r="E47" s="372"/>
      <c r="F47" s="372"/>
      <c r="G47" s="373"/>
      <c r="H47" s="373"/>
      <c r="I47" s="374"/>
      <c r="J47" s="374"/>
      <c r="K47" s="374"/>
      <c r="L47" s="374"/>
      <c r="M47" s="374"/>
      <c r="N47" s="374"/>
      <c r="O47" s="374"/>
      <c r="P47" s="374"/>
      <c r="Q47" s="374"/>
    </row>
    <row r="48" spans="1:17" s="316" customFormat="1" ht="13.2" customHeight="1">
      <c r="A48" s="298"/>
      <c r="B48" s="369" t="s">
        <v>306</v>
      </c>
      <c r="C48" s="370">
        <v>20.350000000000001</v>
      </c>
      <c r="D48" s="371">
        <v>5</v>
      </c>
      <c r="E48" s="372"/>
      <c r="F48" s="372"/>
      <c r="G48" s="373"/>
      <c r="H48" s="373"/>
      <c r="I48" s="374"/>
      <c r="J48" s="374"/>
      <c r="K48" s="374"/>
      <c r="L48" s="374"/>
      <c r="M48" s="374"/>
      <c r="N48" s="374"/>
      <c r="O48" s="374"/>
      <c r="P48" s="374"/>
      <c r="Q48" s="374"/>
    </row>
    <row r="49" spans="1:17" s="316" customFormat="1" ht="13.2" customHeight="1">
      <c r="A49" s="298"/>
      <c r="B49" s="369" t="s">
        <v>307</v>
      </c>
      <c r="C49" s="370">
        <v>2.66</v>
      </c>
      <c r="D49" s="371">
        <v>10</v>
      </c>
      <c r="E49" s="372"/>
      <c r="F49" s="372"/>
      <c r="G49" s="373"/>
      <c r="H49" s="373"/>
      <c r="I49" s="374"/>
      <c r="J49" s="374"/>
      <c r="K49" s="374"/>
      <c r="L49" s="374"/>
      <c r="M49" s="374"/>
      <c r="N49" s="374"/>
      <c r="O49" s="374"/>
      <c r="P49" s="374"/>
      <c r="Q49" s="374"/>
    </row>
    <row r="50" spans="1:17" s="316" customFormat="1" ht="13.2" customHeight="1">
      <c r="A50" s="298"/>
      <c r="B50" s="296" t="s">
        <v>308</v>
      </c>
      <c r="C50" s="370">
        <v>1.03</v>
      </c>
      <c r="D50" s="371">
        <v>5</v>
      </c>
      <c r="E50" s="372"/>
      <c r="F50" s="372"/>
      <c r="G50" s="373"/>
      <c r="H50" s="373"/>
      <c r="I50" s="374"/>
      <c r="J50" s="374"/>
      <c r="K50" s="374"/>
      <c r="L50" s="374"/>
      <c r="M50" s="374"/>
      <c r="N50" s="374"/>
      <c r="O50" s="374"/>
      <c r="P50" s="374"/>
      <c r="Q50" s="374"/>
    </row>
    <row r="51" spans="1:17" s="316" customFormat="1" ht="13.2" customHeight="1">
      <c r="A51" s="298"/>
      <c r="B51" s="352" t="s">
        <v>309</v>
      </c>
      <c r="C51" s="353">
        <v>0.63</v>
      </c>
      <c r="D51" s="354">
        <v>11</v>
      </c>
      <c r="E51" s="372"/>
      <c r="F51" s="372"/>
      <c r="G51" s="373"/>
      <c r="H51" s="373"/>
      <c r="I51" s="374"/>
      <c r="J51" s="374"/>
      <c r="K51" s="374"/>
      <c r="L51" s="374"/>
      <c r="M51" s="374"/>
      <c r="N51" s="374"/>
      <c r="O51" s="374"/>
      <c r="P51" s="374"/>
      <c r="Q51" s="374"/>
    </row>
    <row r="52" spans="1:17" ht="6" customHeight="1">
      <c r="A52" s="402"/>
      <c r="D52" s="386"/>
      <c r="E52" s="386"/>
      <c r="F52" s="386"/>
      <c r="G52" s="403"/>
      <c r="H52" s="403"/>
      <c r="I52" s="403"/>
      <c r="J52" s="403"/>
      <c r="K52" s="404"/>
      <c r="L52" s="404"/>
      <c r="M52" s="404"/>
      <c r="N52" s="404"/>
      <c r="O52" s="404"/>
      <c r="P52" s="404"/>
      <c r="Q52" s="404"/>
    </row>
    <row r="53" spans="1:17">
      <c r="A53" s="402"/>
      <c r="B53" s="405" t="s">
        <v>335</v>
      </c>
      <c r="G53" s="403"/>
      <c r="H53" s="403"/>
      <c r="I53" s="403"/>
      <c r="J53" s="403"/>
      <c r="K53" s="404"/>
      <c r="L53" s="404"/>
      <c r="M53" s="404"/>
      <c r="N53" s="404"/>
      <c r="O53" s="404"/>
      <c r="P53" s="404"/>
      <c r="Q53" s="404"/>
    </row>
  </sheetData>
  <mergeCells count="34">
    <mergeCell ref="L10:Q10"/>
    <mergeCell ref="H11:I11"/>
    <mergeCell ref="J11:K11"/>
    <mergeCell ref="L11:N11"/>
    <mergeCell ref="O11:Q11"/>
    <mergeCell ref="B10:B17"/>
    <mergeCell ref="C10:D14"/>
    <mergeCell ref="E10:F14"/>
    <mergeCell ref="G10:G17"/>
    <mergeCell ref="H10:K10"/>
    <mergeCell ref="N12:N14"/>
    <mergeCell ref="O12:O14"/>
    <mergeCell ref="P12:P14"/>
    <mergeCell ref="Q12:Q14"/>
    <mergeCell ref="C15:C17"/>
    <mergeCell ref="D15:D17"/>
    <mergeCell ref="E15:E17"/>
    <mergeCell ref="F15:F17"/>
    <mergeCell ref="H16:H17"/>
    <mergeCell ref="I16:I17"/>
    <mergeCell ref="H12:H14"/>
    <mergeCell ref="I12:I14"/>
    <mergeCell ref="J12:J14"/>
    <mergeCell ref="K12:K14"/>
    <mergeCell ref="L12:L14"/>
    <mergeCell ref="M12:M14"/>
    <mergeCell ref="P16:P17"/>
    <mergeCell ref="Q16:Q17"/>
    <mergeCell ref="J16:J17"/>
    <mergeCell ref="K16:K17"/>
    <mergeCell ref="L16:L17"/>
    <mergeCell ref="M16:M17"/>
    <mergeCell ref="N16:N17"/>
    <mergeCell ref="O16:O17"/>
  </mergeCells>
  <phoneticPr fontId="20"/>
  <pageMargins left="0.70866141732283472" right="0.70866141732283472" top="0.55118110236220474" bottom="0.35433070866141736"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1"/>
  <sheetViews>
    <sheetView workbookViewId="0">
      <selection activeCell="A3" sqref="A3"/>
    </sheetView>
  </sheetViews>
  <sheetFormatPr defaultRowHeight="13.2"/>
  <cols>
    <col min="1" max="1" width="3.5546875" style="385" customWidth="1"/>
    <col min="2" max="2" width="13.6640625" style="385" bestFit="1" customWidth="1"/>
    <col min="3" max="3" width="14.21875" style="385" bestFit="1" customWidth="1"/>
    <col min="4" max="4" width="5.6640625" style="385" bestFit="1" customWidth="1"/>
    <col min="5" max="13" width="6.77734375" style="404" customWidth="1"/>
    <col min="14" max="15" width="8.88671875" style="385"/>
    <col min="16" max="16" width="14.21875" style="385" customWidth="1"/>
    <col min="17" max="17" width="8.88671875" style="385"/>
    <col min="18" max="20" width="8.88671875" style="449"/>
    <col min="21" max="16384" width="8.88671875" style="385"/>
  </cols>
  <sheetData>
    <row r="1" spans="2:20" ht="8.4" customHeight="1"/>
    <row r="2" spans="2:20" ht="18" customHeight="1">
      <c r="B2" s="840" t="s">
        <v>338</v>
      </c>
      <c r="C2" s="841"/>
      <c r="D2" s="841"/>
      <c r="E2" s="841"/>
      <c r="F2" s="841"/>
      <c r="G2" s="841"/>
      <c r="H2" s="841"/>
      <c r="I2" s="841"/>
      <c r="J2" s="841"/>
      <c r="K2" s="841"/>
      <c r="L2" s="841"/>
      <c r="M2" s="841"/>
    </row>
    <row r="3" spans="2:20" ht="18" customHeight="1">
      <c r="B3" s="841"/>
      <c r="C3" s="841"/>
      <c r="D3" s="841"/>
      <c r="E3" s="841"/>
      <c r="F3" s="841"/>
      <c r="G3" s="841"/>
      <c r="H3" s="841"/>
      <c r="I3" s="841"/>
      <c r="J3" s="841"/>
      <c r="K3" s="841"/>
      <c r="L3" s="841"/>
      <c r="M3" s="841"/>
    </row>
    <row r="4" spans="2:20" ht="7.2" customHeight="1">
      <c r="B4" s="266"/>
    </row>
    <row r="5" spans="2:20" s="451" customFormat="1" ht="15" customHeight="1">
      <c r="B5" s="450" t="s">
        <v>339</v>
      </c>
      <c r="E5" s="452"/>
      <c r="F5" s="452"/>
      <c r="G5" s="452"/>
      <c r="H5" s="452"/>
      <c r="I5" s="452"/>
      <c r="J5" s="452"/>
      <c r="K5" s="452"/>
      <c r="L5" s="452"/>
      <c r="M5" s="452"/>
      <c r="R5" s="453"/>
      <c r="S5" s="453"/>
      <c r="T5" s="453"/>
    </row>
    <row r="6" spans="2:20" s="451" customFormat="1" ht="12">
      <c r="B6" s="842" t="s">
        <v>439</v>
      </c>
      <c r="C6" s="843"/>
      <c r="D6" s="843"/>
      <c r="E6" s="843"/>
      <c r="F6" s="843"/>
      <c r="G6" s="843"/>
      <c r="H6" s="843"/>
      <c r="I6" s="843"/>
      <c r="J6" s="843"/>
      <c r="K6" s="843"/>
      <c r="L6" s="843"/>
      <c r="M6" s="843"/>
      <c r="N6" s="454"/>
      <c r="R6" s="453"/>
      <c r="S6" s="453"/>
      <c r="T6" s="453"/>
    </row>
    <row r="7" spans="2:20" s="451" customFormat="1" ht="12">
      <c r="B7" s="842"/>
      <c r="C7" s="843"/>
      <c r="D7" s="843"/>
      <c r="E7" s="843"/>
      <c r="F7" s="843"/>
      <c r="G7" s="843"/>
      <c r="H7" s="843"/>
      <c r="I7" s="843"/>
      <c r="J7" s="843"/>
      <c r="K7" s="843"/>
      <c r="L7" s="843"/>
      <c r="M7" s="843"/>
      <c r="N7" s="454"/>
      <c r="R7" s="453"/>
      <c r="S7" s="453"/>
      <c r="T7" s="453"/>
    </row>
    <row r="8" spans="2:20" s="451" customFormat="1" ht="12">
      <c r="B8" s="842"/>
      <c r="C8" s="843"/>
      <c r="D8" s="843"/>
      <c r="E8" s="843"/>
      <c r="F8" s="843"/>
      <c r="G8" s="843"/>
      <c r="H8" s="843"/>
      <c r="I8" s="843"/>
      <c r="J8" s="843"/>
      <c r="K8" s="843"/>
      <c r="L8" s="843"/>
      <c r="M8" s="843"/>
      <c r="N8" s="454"/>
      <c r="R8" s="453"/>
      <c r="S8" s="453"/>
      <c r="T8" s="453"/>
    </row>
    <row r="9" spans="2:20" s="451" customFormat="1" ht="12">
      <c r="B9" s="843"/>
      <c r="C9" s="843"/>
      <c r="D9" s="843"/>
      <c r="E9" s="843"/>
      <c r="F9" s="843"/>
      <c r="G9" s="843"/>
      <c r="H9" s="843"/>
      <c r="I9" s="843"/>
      <c r="J9" s="843"/>
      <c r="K9" s="843"/>
      <c r="L9" s="843"/>
      <c r="M9" s="843"/>
      <c r="N9" s="454"/>
      <c r="R9" s="453"/>
      <c r="S9" s="453"/>
      <c r="T9" s="453"/>
    </row>
    <row r="10" spans="2:20" s="451" customFormat="1" ht="15" customHeight="1">
      <c r="B10" s="842" t="s">
        <v>441</v>
      </c>
      <c r="C10" s="843"/>
      <c r="D10" s="843"/>
      <c r="E10" s="843"/>
      <c r="F10" s="843"/>
      <c r="G10" s="843"/>
      <c r="H10" s="843"/>
      <c r="I10" s="843"/>
      <c r="J10" s="843"/>
      <c r="K10" s="843"/>
      <c r="L10" s="843"/>
      <c r="M10" s="843"/>
      <c r="R10" s="453"/>
      <c r="S10" s="453"/>
      <c r="T10" s="453"/>
    </row>
    <row r="11" spans="2:20" s="451" customFormat="1" ht="15" customHeight="1">
      <c r="B11" s="843"/>
      <c r="C11" s="843"/>
      <c r="D11" s="843"/>
      <c r="E11" s="843"/>
      <c r="F11" s="843"/>
      <c r="G11" s="843"/>
      <c r="H11" s="843"/>
      <c r="I11" s="843"/>
      <c r="J11" s="843"/>
      <c r="K11" s="843"/>
      <c r="L11" s="843"/>
      <c r="M11" s="843"/>
      <c r="R11" s="453"/>
      <c r="S11" s="453"/>
      <c r="T11" s="453"/>
    </row>
    <row r="12" spans="2:20" s="451" customFormat="1" ht="15" customHeight="1">
      <c r="B12" s="843"/>
      <c r="C12" s="843"/>
      <c r="D12" s="843"/>
      <c r="E12" s="843"/>
      <c r="F12" s="843"/>
      <c r="G12" s="843"/>
      <c r="H12" s="843"/>
      <c r="I12" s="843"/>
      <c r="J12" s="843"/>
      <c r="K12" s="843"/>
      <c r="L12" s="843"/>
      <c r="M12" s="843"/>
      <c r="R12" s="453"/>
      <c r="S12" s="453"/>
      <c r="T12" s="453"/>
    </row>
    <row r="13" spans="2:20" s="451" customFormat="1" ht="18" customHeight="1">
      <c r="B13" s="842" t="s">
        <v>340</v>
      </c>
      <c r="C13" s="843"/>
      <c r="D13" s="843"/>
      <c r="E13" s="843"/>
      <c r="F13" s="843"/>
      <c r="G13" s="843"/>
      <c r="H13" s="843"/>
      <c r="I13" s="843"/>
      <c r="J13" s="843"/>
      <c r="K13" s="843"/>
      <c r="L13" s="843"/>
      <c r="M13" s="843"/>
      <c r="N13" s="454"/>
      <c r="R13" s="453"/>
      <c r="S13" s="453"/>
      <c r="T13" s="453"/>
    </row>
    <row r="14" spans="2:20" s="451" customFormat="1" ht="18" customHeight="1">
      <c r="B14" s="843"/>
      <c r="C14" s="843"/>
      <c r="D14" s="843"/>
      <c r="E14" s="843"/>
      <c r="F14" s="843"/>
      <c r="G14" s="843"/>
      <c r="H14" s="843"/>
      <c r="I14" s="843"/>
      <c r="J14" s="843"/>
      <c r="K14" s="843"/>
      <c r="L14" s="843"/>
      <c r="M14" s="843"/>
      <c r="N14" s="454"/>
      <c r="R14" s="453"/>
      <c r="S14" s="453"/>
      <c r="T14" s="453"/>
    </row>
    <row r="15" spans="2:20" s="451" customFormat="1" ht="18" customHeight="1">
      <c r="B15" s="843"/>
      <c r="C15" s="843"/>
      <c r="D15" s="843"/>
      <c r="E15" s="843"/>
      <c r="F15" s="843"/>
      <c r="G15" s="843"/>
      <c r="H15" s="843"/>
      <c r="I15" s="843"/>
      <c r="J15" s="843"/>
      <c r="K15" s="843"/>
      <c r="L15" s="843"/>
      <c r="M15" s="843"/>
      <c r="N15" s="454"/>
      <c r="R15" s="453"/>
      <c r="S15" s="453"/>
      <c r="T15" s="453"/>
    </row>
    <row r="16" spans="2:20" s="451" customFormat="1" ht="15" customHeight="1">
      <c r="B16" s="450" t="s">
        <v>341</v>
      </c>
      <c r="E16" s="452"/>
      <c r="F16" s="452"/>
      <c r="G16" s="452"/>
      <c r="H16" s="452"/>
      <c r="I16" s="452"/>
      <c r="J16" s="452"/>
      <c r="K16" s="452"/>
      <c r="L16" s="452"/>
      <c r="M16" s="452"/>
      <c r="R16" s="453"/>
      <c r="S16" s="453"/>
      <c r="T16" s="453"/>
    </row>
    <row r="17" spans="2:20" s="451" customFormat="1" ht="15" customHeight="1">
      <c r="B17" s="450" t="s">
        <v>342</v>
      </c>
      <c r="E17" s="452"/>
      <c r="F17" s="452"/>
      <c r="G17" s="452"/>
      <c r="H17" s="452"/>
      <c r="I17" s="452"/>
      <c r="J17" s="452"/>
      <c r="K17" s="452"/>
      <c r="L17" s="452"/>
      <c r="M17" s="452"/>
      <c r="R17" s="453"/>
      <c r="S17" s="453"/>
      <c r="T17" s="453"/>
    </row>
    <row r="18" spans="2:20" s="451" customFormat="1" ht="15" customHeight="1">
      <c r="B18" s="450" t="s">
        <v>438</v>
      </c>
      <c r="E18" s="452"/>
      <c r="F18" s="452"/>
      <c r="G18" s="452"/>
      <c r="H18" s="452"/>
      <c r="I18" s="452"/>
      <c r="J18" s="452"/>
      <c r="K18" s="452"/>
      <c r="L18" s="452"/>
      <c r="M18" s="452"/>
      <c r="R18" s="453"/>
      <c r="S18" s="453"/>
      <c r="T18" s="453"/>
    </row>
    <row r="19" spans="2:20" ht="4.2" customHeight="1">
      <c r="B19" s="277"/>
    </row>
    <row r="20" spans="2:20" ht="16.2">
      <c r="B20" s="275" t="s">
        <v>343</v>
      </c>
    </row>
    <row r="21" spans="2:20" ht="4.95" customHeight="1">
      <c r="B21" s="277"/>
    </row>
    <row r="22" spans="2:20">
      <c r="B22" s="844" t="s">
        <v>344</v>
      </c>
      <c r="C22" s="845"/>
      <c r="D22" s="846"/>
      <c r="E22" s="853" t="s">
        <v>345</v>
      </c>
      <c r="F22" s="835"/>
      <c r="G22" s="854"/>
      <c r="H22" s="853" t="s">
        <v>346</v>
      </c>
      <c r="I22" s="835"/>
      <c r="J22" s="836"/>
      <c r="K22" s="834" t="s">
        <v>347</v>
      </c>
      <c r="L22" s="835"/>
      <c r="M22" s="836"/>
    </row>
    <row r="23" spans="2:20">
      <c r="B23" s="847"/>
      <c r="C23" s="848"/>
      <c r="D23" s="849"/>
      <c r="E23" s="855"/>
      <c r="F23" s="838"/>
      <c r="G23" s="856"/>
      <c r="H23" s="855"/>
      <c r="I23" s="838"/>
      <c r="J23" s="839"/>
      <c r="K23" s="837"/>
      <c r="L23" s="838"/>
      <c r="M23" s="839"/>
    </row>
    <row r="24" spans="2:20" ht="24.6" thickBot="1">
      <c r="B24" s="850"/>
      <c r="C24" s="851"/>
      <c r="D24" s="852"/>
      <c r="E24" s="521" t="s">
        <v>348</v>
      </c>
      <c r="F24" s="522" t="s">
        <v>349</v>
      </c>
      <c r="G24" s="455" t="s">
        <v>350</v>
      </c>
      <c r="H24" s="521" t="s">
        <v>348</v>
      </c>
      <c r="I24" s="522" t="s">
        <v>349</v>
      </c>
      <c r="J24" s="455" t="s">
        <v>350</v>
      </c>
      <c r="K24" s="521" t="s">
        <v>348</v>
      </c>
      <c r="L24" s="522" t="s">
        <v>349</v>
      </c>
      <c r="M24" s="455" t="s">
        <v>350</v>
      </c>
    </row>
    <row r="25" spans="2:20" s="316" customFormat="1" ht="13.8" customHeight="1">
      <c r="B25" s="457" t="s">
        <v>285</v>
      </c>
      <c r="C25" s="458"/>
      <c r="D25" s="459"/>
      <c r="E25" s="460">
        <v>4.4774671000000001</v>
      </c>
      <c r="F25" s="461">
        <v>4.4852169999999996</v>
      </c>
      <c r="G25" s="462">
        <f>E25-F25</f>
        <v>-7.7498999999994211E-3</v>
      </c>
      <c r="H25" s="463">
        <v>3.6136452000000001</v>
      </c>
      <c r="I25" s="461">
        <v>3.2079583</v>
      </c>
      <c r="J25" s="462">
        <f>H25-I25</f>
        <v>0.40568690000000007</v>
      </c>
      <c r="K25" s="460">
        <v>4.1411550999999998</v>
      </c>
      <c r="L25" s="461">
        <v>4.6779466999999997</v>
      </c>
      <c r="M25" s="462">
        <f>K25-L25</f>
        <v>-0.53679159999999992</v>
      </c>
      <c r="N25" s="464"/>
      <c r="R25" s="465"/>
      <c r="S25" s="465"/>
      <c r="T25" s="465"/>
    </row>
    <row r="26" spans="2:20" s="316" customFormat="1">
      <c r="B26" s="466" t="s">
        <v>301</v>
      </c>
      <c r="C26" s="467"/>
      <c r="D26" s="468"/>
      <c r="E26" s="312">
        <v>4.4034534000000001</v>
      </c>
      <c r="F26" s="309">
        <v>5.1333454999999999</v>
      </c>
      <c r="G26" s="469">
        <v>-0.72989210000000004</v>
      </c>
      <c r="H26" s="308">
        <v>3.3833061999999998</v>
      </c>
      <c r="I26" s="309">
        <v>4.1250491</v>
      </c>
      <c r="J26" s="469">
        <v>-0.74174289999999998</v>
      </c>
      <c r="K26" s="312"/>
      <c r="L26" s="309"/>
      <c r="M26" s="469"/>
      <c r="R26" s="465"/>
      <c r="S26" s="465"/>
      <c r="T26" s="465"/>
    </row>
    <row r="27" spans="2:20" s="316" customFormat="1">
      <c r="B27" s="466" t="s">
        <v>311</v>
      </c>
      <c r="C27" s="467"/>
      <c r="D27" s="468"/>
      <c r="E27" s="312">
        <v>4.3035360999999996</v>
      </c>
      <c r="F27" s="309">
        <v>5.7750674999999996</v>
      </c>
      <c r="G27" s="469">
        <f t="shared" ref="G27:G47" si="0">E27-F27</f>
        <v>-1.4715313999999999</v>
      </c>
      <c r="H27" s="308">
        <v>3.9689236000000001</v>
      </c>
      <c r="I27" s="309">
        <v>4.1716294999999999</v>
      </c>
      <c r="J27" s="469">
        <f t="shared" ref="J27:J46" si="1">H27-I27</f>
        <v>-0.20270589999999977</v>
      </c>
      <c r="K27" s="312" t="s">
        <v>351</v>
      </c>
      <c r="L27" s="309" t="s">
        <v>351</v>
      </c>
      <c r="M27" s="469"/>
      <c r="R27" s="465"/>
      <c r="S27" s="465"/>
      <c r="T27" s="465"/>
    </row>
    <row r="28" spans="2:20" s="316" customFormat="1">
      <c r="B28" s="466" t="s">
        <v>286</v>
      </c>
      <c r="C28" s="467"/>
      <c r="D28" s="468"/>
      <c r="E28" s="312">
        <v>3.1760969000000001</v>
      </c>
      <c r="F28" s="309">
        <v>3.5800727000000001</v>
      </c>
      <c r="G28" s="469">
        <f t="shared" si="0"/>
        <v>-0.4039758</v>
      </c>
      <c r="H28" s="308">
        <v>2.9261485</v>
      </c>
      <c r="I28" s="309">
        <v>3.0761965</v>
      </c>
      <c r="J28" s="469">
        <f t="shared" si="1"/>
        <v>-0.15004799999999996</v>
      </c>
      <c r="K28" s="312">
        <v>3.8971390000000001</v>
      </c>
      <c r="L28" s="309">
        <v>6.2560473999999999</v>
      </c>
      <c r="M28" s="469">
        <f t="shared" ref="M28:M44" si="2">K28-L28</f>
        <v>-2.3589083999999998</v>
      </c>
      <c r="N28" s="464"/>
      <c r="R28" s="465"/>
      <c r="S28" s="465"/>
      <c r="T28" s="465"/>
    </row>
    <row r="29" spans="2:20" s="316" customFormat="1">
      <c r="B29" s="466" t="s">
        <v>287</v>
      </c>
      <c r="C29" s="467"/>
      <c r="D29" s="468"/>
      <c r="E29" s="312">
        <v>3.1595506000000002</v>
      </c>
      <c r="F29" s="309">
        <v>3.3121630999999998</v>
      </c>
      <c r="G29" s="469">
        <f t="shared" si="0"/>
        <v>-0.1526124999999996</v>
      </c>
      <c r="H29" s="308">
        <v>2.7660526000000001</v>
      </c>
      <c r="I29" s="309">
        <v>2.8366416999999999</v>
      </c>
      <c r="J29" s="469">
        <f t="shared" si="1"/>
        <v>-7.0589099999999849E-2</v>
      </c>
      <c r="K29" s="312">
        <v>2.9849798999999999</v>
      </c>
      <c r="L29" s="309">
        <v>3.8409333999999999</v>
      </c>
      <c r="M29" s="469">
        <f t="shared" si="2"/>
        <v>-0.85595350000000003</v>
      </c>
      <c r="R29" s="465"/>
      <c r="S29" s="465"/>
      <c r="T29" s="465"/>
    </row>
    <row r="30" spans="2:20" s="316" customFormat="1">
      <c r="B30" s="466" t="s">
        <v>288</v>
      </c>
      <c r="C30" s="467"/>
      <c r="D30" s="468"/>
      <c r="E30" s="312">
        <v>2.9264147999999999</v>
      </c>
      <c r="F30" s="309">
        <v>3.2017077999999999</v>
      </c>
      <c r="G30" s="469">
        <f t="shared" si="0"/>
        <v>-0.27529300000000001</v>
      </c>
      <c r="H30" s="308">
        <v>2.1551524999999998</v>
      </c>
      <c r="I30" s="309">
        <v>2.0915930999999999</v>
      </c>
      <c r="J30" s="469">
        <f t="shared" si="1"/>
        <v>6.3559399999999933E-2</v>
      </c>
      <c r="K30" s="312">
        <v>2.8561722</v>
      </c>
      <c r="L30" s="309">
        <v>5.5159796999999999</v>
      </c>
      <c r="M30" s="469">
        <f t="shared" si="2"/>
        <v>-2.6598074999999999</v>
      </c>
      <c r="R30" s="465"/>
      <c r="S30" s="465"/>
      <c r="T30" s="465"/>
    </row>
    <row r="31" spans="2:20" s="316" customFormat="1">
      <c r="B31" s="466" t="s">
        <v>289</v>
      </c>
      <c r="C31" s="467"/>
      <c r="D31" s="468"/>
      <c r="E31" s="312">
        <v>2.6881043999999998</v>
      </c>
      <c r="F31" s="309">
        <v>3.0774298999999998</v>
      </c>
      <c r="G31" s="469">
        <f t="shared" si="0"/>
        <v>-0.38932549999999999</v>
      </c>
      <c r="H31" s="308">
        <v>2.6167525999999999</v>
      </c>
      <c r="I31" s="309">
        <v>2.5228917000000002</v>
      </c>
      <c r="J31" s="469">
        <f t="shared" si="1"/>
        <v>9.3860899999999692E-2</v>
      </c>
      <c r="K31" s="312" t="s">
        <v>351</v>
      </c>
      <c r="L31" s="309" t="s">
        <v>351</v>
      </c>
      <c r="M31" s="469"/>
      <c r="R31" s="465"/>
      <c r="S31" s="465"/>
      <c r="T31" s="465"/>
    </row>
    <row r="32" spans="2:20" s="316" customFormat="1">
      <c r="B32" s="466" t="s">
        <v>290</v>
      </c>
      <c r="C32" s="467"/>
      <c r="D32" s="468"/>
      <c r="E32" s="312">
        <v>2.3201678000000001</v>
      </c>
      <c r="F32" s="309">
        <v>2.6887441000000001</v>
      </c>
      <c r="G32" s="469">
        <v>-0.36857630000000002</v>
      </c>
      <c r="H32" s="308">
        <v>2.5683769999999999</v>
      </c>
      <c r="I32" s="309">
        <v>2.4642563000000002</v>
      </c>
      <c r="J32" s="469">
        <v>0.1041207</v>
      </c>
      <c r="K32" s="312" t="s">
        <v>351</v>
      </c>
      <c r="L32" s="309" t="s">
        <v>351</v>
      </c>
      <c r="M32" s="469"/>
      <c r="R32" s="465"/>
      <c r="S32" s="465"/>
      <c r="T32" s="465"/>
    </row>
    <row r="33" spans="2:20" s="316" customFormat="1">
      <c r="B33" s="466" t="s">
        <v>70</v>
      </c>
      <c r="C33" s="467"/>
      <c r="D33" s="468"/>
      <c r="E33" s="312">
        <v>2.1093869000000001</v>
      </c>
      <c r="F33" s="309">
        <v>2.9168183000000001</v>
      </c>
      <c r="G33" s="469">
        <f t="shared" si="0"/>
        <v>-0.80743140000000002</v>
      </c>
      <c r="H33" s="308">
        <v>1.7752464999999999</v>
      </c>
      <c r="I33" s="309">
        <v>2.2600872999999999</v>
      </c>
      <c r="J33" s="469">
        <f t="shared" si="1"/>
        <v>-0.48484079999999996</v>
      </c>
      <c r="K33" s="312">
        <v>3.1391024000000001</v>
      </c>
      <c r="L33" s="309">
        <v>6.3731403999999996</v>
      </c>
      <c r="M33" s="469">
        <f t="shared" si="2"/>
        <v>-3.2340379999999995</v>
      </c>
      <c r="R33" s="465"/>
      <c r="S33" s="465"/>
      <c r="T33" s="465"/>
    </row>
    <row r="34" spans="2:20" s="316" customFormat="1">
      <c r="B34" s="466" t="s">
        <v>292</v>
      </c>
      <c r="C34" s="467"/>
      <c r="D34" s="468"/>
      <c r="E34" s="312">
        <v>2.0226462000000001</v>
      </c>
      <c r="F34" s="309">
        <v>2.1497158999999999</v>
      </c>
      <c r="G34" s="469">
        <f t="shared" si="0"/>
        <v>-0.12706969999999984</v>
      </c>
      <c r="H34" s="308">
        <v>2.0057057999999999</v>
      </c>
      <c r="I34" s="309">
        <v>2.1425036</v>
      </c>
      <c r="J34" s="469">
        <f t="shared" si="1"/>
        <v>-0.13679780000000008</v>
      </c>
      <c r="K34" s="312">
        <v>2.8017238999999998</v>
      </c>
      <c r="L34" s="309">
        <v>5.5923679999999996</v>
      </c>
      <c r="M34" s="469">
        <f t="shared" si="2"/>
        <v>-2.7906440999999997</v>
      </c>
      <c r="R34" s="465"/>
      <c r="S34" s="465"/>
      <c r="T34" s="465"/>
    </row>
    <row r="35" spans="2:20" s="316" customFormat="1">
      <c r="B35" s="523" t="s">
        <v>291</v>
      </c>
      <c r="C35" s="524"/>
      <c r="D35" s="525"/>
      <c r="E35" s="470">
        <v>1.7223596999999999</v>
      </c>
      <c r="F35" s="471">
        <v>2.3434016</v>
      </c>
      <c r="G35" s="472">
        <v>-0.62104179999999998</v>
      </c>
      <c r="H35" s="473">
        <v>1.7406269000000001</v>
      </c>
      <c r="I35" s="471">
        <v>2.0417847999999998</v>
      </c>
      <c r="J35" s="472">
        <v>-0.30115789999999998</v>
      </c>
      <c r="K35" s="470">
        <v>2.6573576000000001</v>
      </c>
      <c r="L35" s="471">
        <v>4.8205695999999998</v>
      </c>
      <c r="M35" s="472">
        <v>-2.1632118999999999</v>
      </c>
      <c r="R35" s="465"/>
      <c r="S35" s="465"/>
      <c r="T35" s="465"/>
    </row>
    <row r="36" spans="2:20" s="316" customFormat="1">
      <c r="B36" s="466" t="s">
        <v>296</v>
      </c>
      <c r="C36" s="467"/>
      <c r="D36" s="468"/>
      <c r="E36" s="312">
        <v>1.6134678</v>
      </c>
      <c r="F36" s="309">
        <v>1.8710205</v>
      </c>
      <c r="G36" s="469">
        <f t="shared" si="0"/>
        <v>-0.25755269999999997</v>
      </c>
      <c r="H36" s="308">
        <v>1.4805641</v>
      </c>
      <c r="I36" s="309">
        <v>1.813712</v>
      </c>
      <c r="J36" s="469">
        <f t="shared" si="1"/>
        <v>-0.33314789999999994</v>
      </c>
      <c r="K36" s="312">
        <v>2.2938717999999998</v>
      </c>
      <c r="L36" s="309">
        <v>5.0417499000000001</v>
      </c>
      <c r="M36" s="469">
        <f t="shared" si="2"/>
        <v>-2.7478781000000003</v>
      </c>
      <c r="R36" s="465"/>
      <c r="S36" s="465"/>
      <c r="T36" s="465"/>
    </row>
    <row r="37" spans="2:20" s="316" customFormat="1">
      <c r="B37" s="466" t="s">
        <v>312</v>
      </c>
      <c r="C37" s="467"/>
      <c r="D37" s="468"/>
      <c r="E37" s="312">
        <v>1.1978626000000001</v>
      </c>
      <c r="F37" s="309">
        <v>1.8064610999999999</v>
      </c>
      <c r="G37" s="469">
        <f t="shared" si="0"/>
        <v>-0.60859849999999982</v>
      </c>
      <c r="H37" s="308">
        <v>2.2211112000000002</v>
      </c>
      <c r="I37" s="309">
        <v>2.6346311999999998</v>
      </c>
      <c r="J37" s="469">
        <f t="shared" si="1"/>
        <v>-0.41351999999999967</v>
      </c>
      <c r="K37" s="312" t="s">
        <v>351</v>
      </c>
      <c r="L37" s="309" t="s">
        <v>351</v>
      </c>
      <c r="M37" s="469"/>
      <c r="R37" s="465"/>
      <c r="S37" s="465"/>
      <c r="T37" s="465"/>
    </row>
    <row r="38" spans="2:20" s="316" customFormat="1">
      <c r="B38" s="466" t="s">
        <v>293</v>
      </c>
      <c r="C38" s="467"/>
      <c r="D38" s="468"/>
      <c r="E38" s="312">
        <v>1.0357029</v>
      </c>
      <c r="F38" s="309">
        <v>2.5871507</v>
      </c>
      <c r="G38" s="469">
        <f t="shared" si="0"/>
        <v>-1.5514478</v>
      </c>
      <c r="H38" s="308" t="s">
        <v>351</v>
      </c>
      <c r="I38" s="309" t="s">
        <v>351</v>
      </c>
      <c r="J38" s="469"/>
      <c r="K38" s="312" t="s">
        <v>351</v>
      </c>
      <c r="L38" s="309" t="s">
        <v>351</v>
      </c>
      <c r="M38" s="469"/>
      <c r="R38" s="465"/>
      <c r="S38" s="465"/>
      <c r="T38" s="465"/>
    </row>
    <row r="39" spans="2:20" s="316" customFormat="1">
      <c r="B39" s="466" t="s">
        <v>313</v>
      </c>
      <c r="C39" s="467"/>
      <c r="D39" s="468"/>
      <c r="E39" s="312">
        <v>0.65456150000000002</v>
      </c>
      <c r="F39" s="309">
        <v>1.7744264000000001</v>
      </c>
      <c r="G39" s="469">
        <f t="shared" si="0"/>
        <v>-1.1198649000000001</v>
      </c>
      <c r="H39" s="308">
        <v>1.5506111</v>
      </c>
      <c r="I39" s="309">
        <v>2.3589449</v>
      </c>
      <c r="J39" s="469">
        <f t="shared" si="1"/>
        <v>-0.80833379999999999</v>
      </c>
      <c r="K39" s="312" t="s">
        <v>351</v>
      </c>
      <c r="L39" s="309" t="s">
        <v>351</v>
      </c>
      <c r="M39" s="469"/>
      <c r="R39" s="465"/>
      <c r="S39" s="465"/>
      <c r="T39" s="465"/>
    </row>
    <row r="40" spans="2:20" s="316" customFormat="1">
      <c r="B40" s="466" t="s">
        <v>295</v>
      </c>
      <c r="C40" s="467"/>
      <c r="D40" s="468"/>
      <c r="E40" s="312">
        <v>0.59515810000000002</v>
      </c>
      <c r="F40" s="309">
        <v>1.9021265999999999</v>
      </c>
      <c r="G40" s="469">
        <f t="shared" si="0"/>
        <v>-1.3069685</v>
      </c>
      <c r="H40" s="308">
        <v>1.3134068000000001</v>
      </c>
      <c r="I40" s="309">
        <v>2.0003576999999999</v>
      </c>
      <c r="J40" s="469">
        <f t="shared" si="1"/>
        <v>-0.68695089999999981</v>
      </c>
      <c r="K40" s="312" t="s">
        <v>351</v>
      </c>
      <c r="L40" s="309" t="s">
        <v>351</v>
      </c>
      <c r="M40" s="469"/>
      <c r="R40" s="465"/>
      <c r="S40" s="465"/>
      <c r="T40" s="465"/>
    </row>
    <row r="41" spans="2:20" s="316" customFormat="1">
      <c r="B41" s="466" t="s">
        <v>294</v>
      </c>
      <c r="C41" s="467"/>
      <c r="D41" s="468"/>
      <c r="E41" s="312">
        <v>6.2945100000000004E-2</v>
      </c>
      <c r="F41" s="309">
        <v>2.158512</v>
      </c>
      <c r="G41" s="469">
        <f t="shared" si="0"/>
        <v>-2.0955669000000001</v>
      </c>
      <c r="H41" s="308">
        <v>0.62334089999999998</v>
      </c>
      <c r="I41" s="309">
        <v>2.1114947000000002</v>
      </c>
      <c r="J41" s="469">
        <f t="shared" si="1"/>
        <v>-1.4881538000000001</v>
      </c>
      <c r="K41" s="312" t="s">
        <v>351</v>
      </c>
      <c r="L41" s="309" t="s">
        <v>351</v>
      </c>
      <c r="M41" s="469"/>
      <c r="R41" s="465"/>
      <c r="S41" s="465"/>
      <c r="T41" s="465"/>
    </row>
    <row r="42" spans="2:20" s="316" customFormat="1">
      <c r="B42" s="466" t="s">
        <v>297</v>
      </c>
      <c r="C42" s="467"/>
      <c r="D42" s="468"/>
      <c r="E42" s="312">
        <v>-1.0475365999999999</v>
      </c>
      <c r="F42" s="309">
        <v>1.1509623</v>
      </c>
      <c r="G42" s="469">
        <f t="shared" si="0"/>
        <v>-2.1984988999999997</v>
      </c>
      <c r="H42" s="308">
        <v>-0.50007780000000002</v>
      </c>
      <c r="I42" s="309">
        <v>1.3600211</v>
      </c>
      <c r="J42" s="469">
        <f t="shared" si="1"/>
        <v>-1.8600989000000001</v>
      </c>
      <c r="K42" s="312" t="s">
        <v>351</v>
      </c>
      <c r="L42" s="309" t="s">
        <v>351</v>
      </c>
      <c r="M42" s="469"/>
      <c r="R42" s="465"/>
      <c r="S42" s="465"/>
      <c r="T42" s="465"/>
    </row>
    <row r="43" spans="2:20" s="316" customFormat="1">
      <c r="B43" s="466" t="s">
        <v>298</v>
      </c>
      <c r="C43" s="467"/>
      <c r="D43" s="468"/>
      <c r="E43" s="312">
        <v>-1.3801760000000001</v>
      </c>
      <c r="F43" s="309">
        <v>-0.77046269999999994</v>
      </c>
      <c r="G43" s="469">
        <f t="shared" si="0"/>
        <v>-0.60971330000000012</v>
      </c>
      <c r="H43" s="308">
        <v>-2.2467215</v>
      </c>
      <c r="I43" s="309">
        <v>-1.7910679</v>
      </c>
      <c r="J43" s="469">
        <f t="shared" si="1"/>
        <v>-0.45565359999999999</v>
      </c>
      <c r="K43" s="312">
        <v>4.8505361999999996</v>
      </c>
      <c r="L43" s="309">
        <v>4.8158333000000004</v>
      </c>
      <c r="M43" s="469">
        <f t="shared" si="2"/>
        <v>3.4702899999999204E-2</v>
      </c>
      <c r="R43" s="465"/>
      <c r="S43" s="465"/>
      <c r="T43" s="465"/>
    </row>
    <row r="44" spans="2:20" s="316" customFormat="1">
      <c r="B44" s="466" t="s">
        <v>300</v>
      </c>
      <c r="C44" s="467"/>
      <c r="D44" s="468"/>
      <c r="E44" s="312">
        <v>-1.6257632</v>
      </c>
      <c r="F44" s="309">
        <v>-2.0948894999999998</v>
      </c>
      <c r="G44" s="469">
        <f t="shared" si="0"/>
        <v>0.46912629999999989</v>
      </c>
      <c r="H44" s="308">
        <v>-0.78275490000000003</v>
      </c>
      <c r="I44" s="309">
        <v>-1.0252119</v>
      </c>
      <c r="J44" s="469">
        <f t="shared" si="1"/>
        <v>0.24245699999999992</v>
      </c>
      <c r="K44" s="312">
        <v>0.2968462</v>
      </c>
      <c r="L44" s="309">
        <v>3.0234055999999998</v>
      </c>
      <c r="M44" s="469">
        <f t="shared" si="2"/>
        <v>-2.7265593999999997</v>
      </c>
      <c r="R44" s="465"/>
      <c r="S44" s="465"/>
      <c r="T44" s="465"/>
    </row>
    <row r="45" spans="2:20" s="316" customFormat="1">
      <c r="B45" s="466" t="s">
        <v>299</v>
      </c>
      <c r="C45" s="467"/>
      <c r="D45" s="468"/>
      <c r="E45" s="312">
        <v>-2.5677911999999998</v>
      </c>
      <c r="F45" s="309">
        <v>-1.1783090000000001</v>
      </c>
      <c r="G45" s="469">
        <f t="shared" si="0"/>
        <v>-1.3894821999999998</v>
      </c>
      <c r="H45" s="308">
        <v>-1.0967476</v>
      </c>
      <c r="I45" s="309">
        <v>9.9640300000000001E-2</v>
      </c>
      <c r="J45" s="469">
        <f t="shared" si="1"/>
        <v>-1.1963878999999999</v>
      </c>
      <c r="K45" s="312" t="s">
        <v>351</v>
      </c>
      <c r="L45" s="309" t="s">
        <v>351</v>
      </c>
      <c r="M45" s="469"/>
      <c r="R45" s="465"/>
      <c r="S45" s="465"/>
      <c r="T45" s="465"/>
    </row>
    <row r="46" spans="2:20" s="316" customFormat="1">
      <c r="B46" s="466" t="s">
        <v>80</v>
      </c>
      <c r="C46" s="467"/>
      <c r="D46" s="468"/>
      <c r="E46" s="312">
        <v>-3.0899432999999998</v>
      </c>
      <c r="F46" s="309">
        <v>1.0202138999999999</v>
      </c>
      <c r="G46" s="469">
        <f t="shared" si="0"/>
        <v>-4.1101571999999997</v>
      </c>
      <c r="H46" s="308">
        <v>-1.8117732</v>
      </c>
      <c r="I46" s="309">
        <v>1.4073169999999999</v>
      </c>
      <c r="J46" s="469">
        <f t="shared" si="1"/>
        <v>-3.2190902000000001</v>
      </c>
      <c r="K46" s="312" t="s">
        <v>351</v>
      </c>
      <c r="L46" s="309" t="s">
        <v>351</v>
      </c>
      <c r="M46" s="469"/>
      <c r="R46" s="465"/>
      <c r="S46" s="465"/>
      <c r="T46" s="465"/>
    </row>
    <row r="47" spans="2:20" s="316" customFormat="1">
      <c r="B47" s="474" t="s">
        <v>152</v>
      </c>
      <c r="C47" s="475"/>
      <c r="D47" s="476"/>
      <c r="E47" s="365">
        <v>-3.6236077</v>
      </c>
      <c r="F47" s="362">
        <v>3.0357761000000001</v>
      </c>
      <c r="G47" s="477">
        <f t="shared" si="0"/>
        <v>-6.6593838000000005</v>
      </c>
      <c r="H47" s="361" t="s">
        <v>351</v>
      </c>
      <c r="I47" s="362" t="s">
        <v>351</v>
      </c>
      <c r="J47" s="477"/>
      <c r="K47" s="365" t="s">
        <v>351</v>
      </c>
      <c r="L47" s="362" t="s">
        <v>351</v>
      </c>
      <c r="M47" s="477"/>
      <c r="R47" s="465"/>
      <c r="S47" s="465"/>
      <c r="T47" s="465"/>
    </row>
    <row r="48" spans="2:20">
      <c r="B48" s="456"/>
      <c r="C48" s="456"/>
      <c r="D48" s="456"/>
      <c r="E48" s="399"/>
      <c r="F48" s="399"/>
      <c r="G48" s="399"/>
      <c r="H48" s="399"/>
      <c r="I48" s="399"/>
      <c r="J48" s="399"/>
      <c r="K48" s="399"/>
      <c r="L48" s="399"/>
      <c r="M48" s="399"/>
    </row>
    <row r="49" spans="2:20" ht="16.2">
      <c r="B49" s="275" t="s">
        <v>352</v>
      </c>
    </row>
    <row r="50" spans="2:20" ht="4.95" customHeight="1">
      <c r="B50" s="277"/>
    </row>
    <row r="51" spans="2:20" ht="13.2" customHeight="1">
      <c r="B51" s="857" t="s">
        <v>353</v>
      </c>
      <c r="C51" s="860" t="s">
        <v>354</v>
      </c>
      <c r="D51" s="863" t="s">
        <v>355</v>
      </c>
      <c r="E51" s="866" t="s">
        <v>345</v>
      </c>
      <c r="F51" s="835"/>
      <c r="G51" s="836"/>
      <c r="H51" s="834" t="s">
        <v>346</v>
      </c>
      <c r="I51" s="835"/>
      <c r="J51" s="836"/>
      <c r="K51" s="834" t="s">
        <v>347</v>
      </c>
      <c r="L51" s="835"/>
      <c r="M51" s="836"/>
    </row>
    <row r="52" spans="2:20">
      <c r="B52" s="858"/>
      <c r="C52" s="861"/>
      <c r="D52" s="864"/>
      <c r="E52" s="855"/>
      <c r="F52" s="838"/>
      <c r="G52" s="839"/>
      <c r="H52" s="837"/>
      <c r="I52" s="838"/>
      <c r="J52" s="839"/>
      <c r="K52" s="837"/>
      <c r="L52" s="838"/>
      <c r="M52" s="839"/>
    </row>
    <row r="53" spans="2:20" ht="24.6" thickBot="1">
      <c r="B53" s="859"/>
      <c r="C53" s="862"/>
      <c r="D53" s="865"/>
      <c r="E53" s="626" t="s">
        <v>348</v>
      </c>
      <c r="F53" s="522" t="s">
        <v>349</v>
      </c>
      <c r="G53" s="455" t="s">
        <v>350</v>
      </c>
      <c r="H53" s="521" t="s">
        <v>348</v>
      </c>
      <c r="I53" s="522" t="s">
        <v>349</v>
      </c>
      <c r="J53" s="455" t="s">
        <v>350</v>
      </c>
      <c r="K53" s="521" t="s">
        <v>348</v>
      </c>
      <c r="L53" s="522" t="s">
        <v>349</v>
      </c>
      <c r="M53" s="455" t="s">
        <v>350</v>
      </c>
    </row>
    <row r="54" spans="2:20" s="316" customFormat="1">
      <c r="B54" s="478" t="s">
        <v>356</v>
      </c>
      <c r="C54" s="479" t="s">
        <v>357</v>
      </c>
      <c r="D54" s="480" t="s">
        <v>358</v>
      </c>
      <c r="E54" s="481">
        <v>7.3429129600000005</v>
      </c>
      <c r="F54" s="482">
        <v>9.7239021999999995</v>
      </c>
      <c r="G54" s="483">
        <f t="shared" ref="G54:G71" si="3">E54-F54</f>
        <v>-2.380989239999999</v>
      </c>
      <c r="H54" s="481">
        <v>7.1058738999999997</v>
      </c>
      <c r="I54" s="482">
        <v>7.3282232</v>
      </c>
      <c r="J54" s="484">
        <f t="shared" ref="J54:J71" si="4">H54-I54</f>
        <v>-0.22234930000000031</v>
      </c>
      <c r="K54" s="481">
        <v>8.3435209799999992</v>
      </c>
      <c r="L54" s="482">
        <v>11.289145899999999</v>
      </c>
      <c r="M54" s="484">
        <f t="shared" ref="M54:M71" si="5">K54-L54</f>
        <v>-2.9456249200000002</v>
      </c>
      <c r="R54" s="465"/>
      <c r="S54" s="465"/>
      <c r="T54" s="465"/>
    </row>
    <row r="55" spans="2:20" s="316" customFormat="1">
      <c r="B55" s="485" t="s">
        <v>356</v>
      </c>
      <c r="C55" s="486" t="s">
        <v>357</v>
      </c>
      <c r="D55" s="487" t="s">
        <v>351</v>
      </c>
      <c r="E55" s="488">
        <v>6.3886222799999999</v>
      </c>
      <c r="F55" s="489">
        <v>8.4355966000000002</v>
      </c>
      <c r="G55" s="490">
        <f t="shared" si="3"/>
        <v>-2.0469743200000003</v>
      </c>
      <c r="H55" s="488">
        <v>5.46606974</v>
      </c>
      <c r="I55" s="489">
        <v>5.6811860999999997</v>
      </c>
      <c r="J55" s="491">
        <f t="shared" si="4"/>
        <v>-0.21511635999999967</v>
      </c>
      <c r="K55" s="488">
        <v>7.5373815500000001</v>
      </c>
      <c r="L55" s="489">
        <v>10.803183199999999</v>
      </c>
      <c r="M55" s="491">
        <f t="shared" si="5"/>
        <v>-3.2658016499999993</v>
      </c>
      <c r="R55" s="465"/>
      <c r="S55" s="465"/>
      <c r="T55" s="465"/>
    </row>
    <row r="56" spans="2:20" s="316" customFormat="1">
      <c r="B56" s="485" t="s">
        <v>356</v>
      </c>
      <c r="C56" s="492" t="s">
        <v>359</v>
      </c>
      <c r="D56" s="493" t="s">
        <v>358</v>
      </c>
      <c r="E56" s="494">
        <v>4.9019884600000001</v>
      </c>
      <c r="F56" s="495">
        <v>5.1211820000000001</v>
      </c>
      <c r="G56" s="496">
        <f t="shared" si="3"/>
        <v>-0.21919354000000002</v>
      </c>
      <c r="H56" s="494">
        <v>4.1630960400000001</v>
      </c>
      <c r="I56" s="495">
        <v>3.9442808999999999</v>
      </c>
      <c r="J56" s="497">
        <f t="shared" si="4"/>
        <v>0.21881514000000024</v>
      </c>
      <c r="K56" s="494">
        <v>6.8205921299999996</v>
      </c>
      <c r="L56" s="495">
        <v>7.6909266000000001</v>
      </c>
      <c r="M56" s="497">
        <f t="shared" si="5"/>
        <v>-0.87033447000000042</v>
      </c>
      <c r="R56" s="465"/>
      <c r="S56" s="465"/>
      <c r="T56" s="465"/>
    </row>
    <row r="57" spans="2:20" s="316" customFormat="1">
      <c r="B57" s="485" t="s">
        <v>356</v>
      </c>
      <c r="C57" s="492" t="s">
        <v>291</v>
      </c>
      <c r="D57" s="493" t="s">
        <v>358</v>
      </c>
      <c r="E57" s="494">
        <v>4.5685481399999999</v>
      </c>
      <c r="F57" s="495">
        <v>5.1994455000000004</v>
      </c>
      <c r="G57" s="496">
        <f t="shared" si="3"/>
        <v>-0.63089736000000052</v>
      </c>
      <c r="H57" s="494">
        <v>4.4122230899999995</v>
      </c>
      <c r="I57" s="495">
        <v>4.5396418000000001</v>
      </c>
      <c r="J57" s="497">
        <f t="shared" si="4"/>
        <v>-0.1274187100000006</v>
      </c>
      <c r="K57" s="494">
        <v>7.3267421800000001</v>
      </c>
      <c r="L57" s="495">
        <v>8.2730245</v>
      </c>
      <c r="M57" s="497">
        <f t="shared" si="5"/>
        <v>-0.9462823199999999</v>
      </c>
      <c r="R57" s="465"/>
      <c r="S57" s="465"/>
      <c r="T57" s="465"/>
    </row>
    <row r="58" spans="2:20" s="316" customFormat="1">
      <c r="B58" s="485" t="s">
        <v>356</v>
      </c>
      <c r="C58" s="498" t="s">
        <v>357</v>
      </c>
      <c r="D58" s="499" t="s">
        <v>360</v>
      </c>
      <c r="E58" s="494">
        <v>4.3207516899999998</v>
      </c>
      <c r="F58" s="495">
        <v>5.0967180000000001</v>
      </c>
      <c r="G58" s="496">
        <f t="shared" si="3"/>
        <v>-0.77596631000000027</v>
      </c>
      <c r="H58" s="494">
        <v>2.8783012800000001</v>
      </c>
      <c r="I58" s="495">
        <v>3.0677629999999998</v>
      </c>
      <c r="J58" s="497">
        <f t="shared" si="4"/>
        <v>-0.18946171999999972</v>
      </c>
      <c r="K58" s="494">
        <v>6.3443963099999996</v>
      </c>
      <c r="L58" s="495">
        <v>9.7215021000000004</v>
      </c>
      <c r="M58" s="497">
        <f t="shared" si="5"/>
        <v>-3.3771057900000008</v>
      </c>
      <c r="R58" s="465"/>
      <c r="S58" s="465"/>
      <c r="T58" s="465"/>
    </row>
    <row r="59" spans="2:20" s="316" customFormat="1">
      <c r="B59" s="485" t="s">
        <v>356</v>
      </c>
      <c r="C59" s="486" t="s">
        <v>359</v>
      </c>
      <c r="D59" s="487" t="s">
        <v>351</v>
      </c>
      <c r="E59" s="488">
        <v>4.2227033999999994</v>
      </c>
      <c r="F59" s="489">
        <v>4.4355725000000001</v>
      </c>
      <c r="G59" s="490">
        <f t="shared" si="3"/>
        <v>-0.2128691000000007</v>
      </c>
      <c r="H59" s="488">
        <v>3.5963919900000003</v>
      </c>
      <c r="I59" s="489">
        <v>3.4070941000000001</v>
      </c>
      <c r="J59" s="491">
        <f t="shared" si="4"/>
        <v>0.18929789000000019</v>
      </c>
      <c r="K59" s="488">
        <v>6.4765523299999996</v>
      </c>
      <c r="L59" s="489">
        <v>7.4909071000000003</v>
      </c>
      <c r="M59" s="491">
        <f t="shared" si="5"/>
        <v>-1.0143547700000006</v>
      </c>
      <c r="R59" s="465"/>
      <c r="S59" s="465"/>
      <c r="T59" s="465"/>
    </row>
    <row r="60" spans="2:20" s="316" customFormat="1">
      <c r="B60" s="485" t="s">
        <v>356</v>
      </c>
      <c r="C60" s="498" t="s">
        <v>359</v>
      </c>
      <c r="D60" s="499" t="s">
        <v>360</v>
      </c>
      <c r="E60" s="494">
        <v>2.8998478300000001</v>
      </c>
      <c r="F60" s="495">
        <v>3.1012974</v>
      </c>
      <c r="G60" s="496">
        <f t="shared" si="3"/>
        <v>-0.20144956999999986</v>
      </c>
      <c r="H60" s="494">
        <v>2.5060871200000001</v>
      </c>
      <c r="I60" s="495">
        <v>2.3749348000000001</v>
      </c>
      <c r="J60" s="497">
        <f t="shared" si="4"/>
        <v>0.13115231999999999</v>
      </c>
      <c r="K60" s="494">
        <v>5.7957720699999999</v>
      </c>
      <c r="L60" s="495">
        <v>7.1117977999999997</v>
      </c>
      <c r="M60" s="497">
        <f t="shared" si="5"/>
        <v>-1.3160257299999998</v>
      </c>
      <c r="R60" s="465"/>
      <c r="S60" s="465"/>
      <c r="T60" s="465"/>
    </row>
    <row r="61" spans="2:20" s="316" customFormat="1">
      <c r="B61" s="485" t="s">
        <v>356</v>
      </c>
      <c r="C61" s="486" t="s">
        <v>291</v>
      </c>
      <c r="D61" s="487" t="s">
        <v>351</v>
      </c>
      <c r="E61" s="488">
        <v>2.3606161800000001</v>
      </c>
      <c r="F61" s="489">
        <v>2.8032566000000001</v>
      </c>
      <c r="G61" s="490">
        <f t="shared" si="3"/>
        <v>-0.44264042000000003</v>
      </c>
      <c r="H61" s="488">
        <v>2.1548197299999998</v>
      </c>
      <c r="I61" s="489">
        <v>2.4639989</v>
      </c>
      <c r="J61" s="491">
        <f t="shared" si="4"/>
        <v>-0.30917917000000017</v>
      </c>
      <c r="K61" s="488">
        <v>5.3652711000000002</v>
      </c>
      <c r="L61" s="489">
        <v>5.5066525000000004</v>
      </c>
      <c r="M61" s="491">
        <f t="shared" si="5"/>
        <v>-0.14138140000000021</v>
      </c>
      <c r="R61" s="465"/>
      <c r="S61" s="465"/>
      <c r="T61" s="465"/>
    </row>
    <row r="62" spans="2:20" s="316" customFormat="1" ht="13.8" thickBot="1">
      <c r="B62" s="500" t="s">
        <v>356</v>
      </c>
      <c r="C62" s="501" t="s">
        <v>291</v>
      </c>
      <c r="D62" s="502" t="s">
        <v>360</v>
      </c>
      <c r="E62" s="503">
        <v>1.78214853</v>
      </c>
      <c r="F62" s="504">
        <v>2.1100203</v>
      </c>
      <c r="G62" s="505">
        <f t="shared" si="3"/>
        <v>-0.32787177000000001</v>
      </c>
      <c r="H62" s="503">
        <v>1.6448980900000001</v>
      </c>
      <c r="I62" s="504">
        <v>1.9465994</v>
      </c>
      <c r="J62" s="506">
        <f t="shared" si="4"/>
        <v>-0.30170130999999989</v>
      </c>
      <c r="K62" s="503">
        <v>5.0361162799999999</v>
      </c>
      <c r="L62" s="504">
        <v>5.0565660000000001</v>
      </c>
      <c r="M62" s="506">
        <f t="shared" si="5"/>
        <v>-2.0449720000000227E-2</v>
      </c>
      <c r="R62" s="465"/>
      <c r="S62" s="465"/>
      <c r="T62" s="465"/>
    </row>
    <row r="63" spans="2:20" s="316" customFormat="1">
      <c r="B63" s="507" t="s">
        <v>361</v>
      </c>
      <c r="C63" s="508" t="s">
        <v>362</v>
      </c>
      <c r="D63" s="509" t="s">
        <v>360</v>
      </c>
      <c r="E63" s="510">
        <v>4.0101130899999999</v>
      </c>
      <c r="F63" s="511">
        <v>4.8831249000000003</v>
      </c>
      <c r="G63" s="512">
        <f t="shared" si="3"/>
        <v>-0.87301181000000039</v>
      </c>
      <c r="H63" s="510">
        <v>3.7392670900000002</v>
      </c>
      <c r="I63" s="511">
        <v>3.8657810000000001</v>
      </c>
      <c r="J63" s="513">
        <f t="shared" si="4"/>
        <v>-0.1265139099999999</v>
      </c>
      <c r="K63" s="510">
        <v>5.5994336599999999</v>
      </c>
      <c r="L63" s="511">
        <v>7.5260940999999999</v>
      </c>
      <c r="M63" s="513">
        <f t="shared" si="5"/>
        <v>-1.92666044</v>
      </c>
      <c r="R63" s="465"/>
      <c r="S63" s="465"/>
      <c r="T63" s="465"/>
    </row>
    <row r="64" spans="2:20" s="316" customFormat="1">
      <c r="B64" s="485" t="s">
        <v>361</v>
      </c>
      <c r="C64" s="486" t="s">
        <v>362</v>
      </c>
      <c r="D64" s="487" t="s">
        <v>351</v>
      </c>
      <c r="E64" s="488">
        <v>3.6873005999999999</v>
      </c>
      <c r="F64" s="489">
        <v>4.4520951999999996</v>
      </c>
      <c r="G64" s="490">
        <f t="shared" si="3"/>
        <v>-0.76479459999999966</v>
      </c>
      <c r="H64" s="488">
        <v>3.62026213</v>
      </c>
      <c r="I64" s="489">
        <v>3.6509752999999998</v>
      </c>
      <c r="J64" s="491">
        <f t="shared" si="4"/>
        <v>-3.0713169999999845E-2</v>
      </c>
      <c r="K64" s="488">
        <v>5.22800463</v>
      </c>
      <c r="L64" s="489">
        <v>7.2887883999999996</v>
      </c>
      <c r="M64" s="491">
        <f t="shared" si="5"/>
        <v>-2.0607837699999996</v>
      </c>
      <c r="R64" s="465"/>
      <c r="S64" s="465"/>
      <c r="T64" s="465"/>
    </row>
    <row r="65" spans="2:20" s="316" customFormat="1">
      <c r="B65" s="485" t="s">
        <v>361</v>
      </c>
      <c r="C65" s="492" t="s">
        <v>363</v>
      </c>
      <c r="D65" s="493" t="s">
        <v>358</v>
      </c>
      <c r="E65" s="494">
        <v>3.19903732</v>
      </c>
      <c r="F65" s="495">
        <v>3.4451521999999999</v>
      </c>
      <c r="G65" s="496">
        <f t="shared" si="3"/>
        <v>-0.24611487999999992</v>
      </c>
      <c r="H65" s="494">
        <v>2.9005139400000002</v>
      </c>
      <c r="I65" s="495">
        <v>2.7525773</v>
      </c>
      <c r="J65" s="497">
        <f t="shared" si="4"/>
        <v>0.14793664000000017</v>
      </c>
      <c r="K65" s="494">
        <v>5.6132553600000001</v>
      </c>
      <c r="L65" s="495">
        <v>6.6653162999999997</v>
      </c>
      <c r="M65" s="497">
        <f t="shared" si="5"/>
        <v>-1.0520609399999996</v>
      </c>
      <c r="R65" s="465"/>
      <c r="S65" s="465"/>
      <c r="T65" s="465"/>
    </row>
    <row r="66" spans="2:20" s="316" customFormat="1">
      <c r="B66" s="485" t="s">
        <v>361</v>
      </c>
      <c r="C66" s="492" t="s">
        <v>362</v>
      </c>
      <c r="D66" s="493" t="s">
        <v>358</v>
      </c>
      <c r="E66" s="494">
        <v>3.1227305699999999</v>
      </c>
      <c r="F66" s="495">
        <v>3.6480337</v>
      </c>
      <c r="G66" s="496">
        <f t="shared" si="3"/>
        <v>-0.52530313000000017</v>
      </c>
      <c r="H66" s="494">
        <v>3.390663</v>
      </c>
      <c r="I66" s="495">
        <v>3.3118509</v>
      </c>
      <c r="J66" s="497">
        <f t="shared" si="4"/>
        <v>7.8812099999999941E-2</v>
      </c>
      <c r="K66" s="494">
        <v>4.44906238</v>
      </c>
      <c r="L66" s="495">
        <v>6.6695875999999998</v>
      </c>
      <c r="M66" s="497">
        <f t="shared" si="5"/>
        <v>-2.2205252199999999</v>
      </c>
      <c r="R66" s="465"/>
      <c r="S66" s="465"/>
      <c r="T66" s="465"/>
    </row>
    <row r="67" spans="2:20" s="316" customFormat="1">
      <c r="B67" s="485" t="s">
        <v>364</v>
      </c>
      <c r="C67" s="492" t="s">
        <v>365</v>
      </c>
      <c r="D67" s="493" t="s">
        <v>358</v>
      </c>
      <c r="E67" s="494">
        <v>3.0600335100000002</v>
      </c>
      <c r="F67" s="495">
        <v>3.3402381999999999</v>
      </c>
      <c r="G67" s="496">
        <f t="shared" si="3"/>
        <v>-0.2802046899999997</v>
      </c>
      <c r="H67" s="494">
        <v>2.91173335</v>
      </c>
      <c r="I67" s="495">
        <v>2.7951619999999999</v>
      </c>
      <c r="J67" s="497">
        <f t="shared" si="4"/>
        <v>0.11657135000000007</v>
      </c>
      <c r="K67" s="494">
        <v>5.7401605399999998</v>
      </c>
      <c r="L67" s="495">
        <v>6.4205852999999999</v>
      </c>
      <c r="M67" s="497">
        <f t="shared" si="5"/>
        <v>-0.68042476000000018</v>
      </c>
      <c r="R67" s="465"/>
      <c r="S67" s="465"/>
      <c r="T67" s="465"/>
    </row>
    <row r="68" spans="2:20" s="316" customFormat="1">
      <c r="B68" s="485" t="s">
        <v>361</v>
      </c>
      <c r="C68" s="486" t="s">
        <v>363</v>
      </c>
      <c r="D68" s="487" t="s">
        <v>351</v>
      </c>
      <c r="E68" s="488">
        <v>2.4022831</v>
      </c>
      <c r="F68" s="489">
        <v>2.6487131000000002</v>
      </c>
      <c r="G68" s="490">
        <f t="shared" si="3"/>
        <v>-0.24643000000000015</v>
      </c>
      <c r="H68" s="488">
        <v>2.3063505000000002</v>
      </c>
      <c r="I68" s="489">
        <v>2.2216022</v>
      </c>
      <c r="J68" s="491">
        <f t="shared" si="4"/>
        <v>8.4748300000000221E-2</v>
      </c>
      <c r="K68" s="488">
        <v>4.7563157199999999</v>
      </c>
      <c r="L68" s="489">
        <v>6.1104427000000001</v>
      </c>
      <c r="M68" s="491">
        <f t="shared" si="5"/>
        <v>-1.3541269800000002</v>
      </c>
      <c r="R68" s="465"/>
      <c r="S68" s="465"/>
      <c r="T68" s="465"/>
    </row>
    <row r="69" spans="2:20" s="316" customFormat="1">
      <c r="B69" s="485" t="s">
        <v>361</v>
      </c>
      <c r="C69" s="498" t="s">
        <v>363</v>
      </c>
      <c r="D69" s="499" t="s">
        <v>360</v>
      </c>
      <c r="E69" s="494">
        <v>1.72198377</v>
      </c>
      <c r="F69" s="495">
        <v>1.9787043</v>
      </c>
      <c r="G69" s="496">
        <f t="shared" si="3"/>
        <v>-0.25672052999999995</v>
      </c>
      <c r="H69" s="494">
        <v>1.79024497</v>
      </c>
      <c r="I69" s="495">
        <v>1.7666263</v>
      </c>
      <c r="J69" s="497">
        <f t="shared" si="4"/>
        <v>2.3618670000000064E-2</v>
      </c>
      <c r="K69" s="494">
        <v>3.9799285900000001</v>
      </c>
      <c r="L69" s="495">
        <v>5.5910669999999998</v>
      </c>
      <c r="M69" s="497">
        <f t="shared" si="5"/>
        <v>-1.6111384099999997</v>
      </c>
      <c r="R69" s="465"/>
      <c r="S69" s="465"/>
      <c r="T69" s="465"/>
    </row>
    <row r="70" spans="2:20" s="316" customFormat="1">
      <c r="B70" s="485" t="s">
        <v>361</v>
      </c>
      <c r="C70" s="486" t="s">
        <v>365</v>
      </c>
      <c r="D70" s="487" t="s">
        <v>351</v>
      </c>
      <c r="E70" s="488">
        <v>0.64220162000000003</v>
      </c>
      <c r="F70" s="489">
        <v>0.89260110000000004</v>
      </c>
      <c r="G70" s="490">
        <f t="shared" si="3"/>
        <v>-0.25039948000000001</v>
      </c>
      <c r="H70" s="488">
        <v>1.1057368200000002</v>
      </c>
      <c r="I70" s="489">
        <v>1.1591514000000001</v>
      </c>
      <c r="J70" s="491">
        <f t="shared" si="4"/>
        <v>-5.3414579999999878E-2</v>
      </c>
      <c r="K70" s="488">
        <v>3.7251235999999999</v>
      </c>
      <c r="L70" s="489">
        <v>4.6509708999999999</v>
      </c>
      <c r="M70" s="491">
        <f t="shared" si="5"/>
        <v>-0.92584730000000004</v>
      </c>
      <c r="R70" s="465"/>
      <c r="S70" s="465"/>
      <c r="T70" s="465"/>
    </row>
    <row r="71" spans="2:20" s="316" customFormat="1">
      <c r="B71" s="514" t="s">
        <v>361</v>
      </c>
      <c r="C71" s="515" t="s">
        <v>365</v>
      </c>
      <c r="D71" s="516" t="s">
        <v>360</v>
      </c>
      <c r="E71" s="517">
        <v>0.12283352</v>
      </c>
      <c r="F71" s="518">
        <v>0.36762080000000003</v>
      </c>
      <c r="G71" s="519">
        <f t="shared" si="3"/>
        <v>-0.24478728000000002</v>
      </c>
      <c r="H71" s="517">
        <v>0.74089574000000002</v>
      </c>
      <c r="I71" s="518">
        <v>0.80974840000000003</v>
      </c>
      <c r="J71" s="520">
        <f t="shared" si="4"/>
        <v>-6.885266000000001E-2</v>
      </c>
      <c r="K71" s="517">
        <v>3.3417409500000002</v>
      </c>
      <c r="L71" s="518">
        <v>4.3102400999999997</v>
      </c>
      <c r="M71" s="520">
        <f t="shared" si="5"/>
        <v>-0.96849914999999953</v>
      </c>
      <c r="R71" s="465"/>
      <c r="S71" s="465"/>
      <c r="T71" s="465"/>
    </row>
  </sheetData>
  <mergeCells count="14">
    <mergeCell ref="K51:M52"/>
    <mergeCell ref="B2:M3"/>
    <mergeCell ref="B6:M9"/>
    <mergeCell ref="B10:M12"/>
    <mergeCell ref="B13:M15"/>
    <mergeCell ref="B22:D24"/>
    <mergeCell ref="E22:G23"/>
    <mergeCell ref="H22:J23"/>
    <mergeCell ref="K22:M23"/>
    <mergeCell ref="B51:B53"/>
    <mergeCell ref="C51:C53"/>
    <mergeCell ref="D51:D53"/>
    <mergeCell ref="E51:G52"/>
    <mergeCell ref="H51:J52"/>
  </mergeCells>
  <phoneticPr fontId="20"/>
  <pageMargins left="0.70866141732283472" right="0.70866141732283472" top="0.74803149606299213" bottom="0.74803149606299213" header="0.31496062992125984" footer="0.31496062992125984"/>
  <pageSetup paperSize="1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workbookViewId="0">
      <selection activeCell="A2" sqref="A2"/>
    </sheetView>
  </sheetViews>
  <sheetFormatPr defaultColWidth="10" defaultRowHeight="13.2"/>
  <cols>
    <col min="1" max="1" width="3.33203125" style="526" customWidth="1"/>
    <col min="2" max="2" width="12" style="526" customWidth="1"/>
    <col min="3" max="3" width="17.109375" style="526" bestFit="1" customWidth="1"/>
    <col min="4" max="4" width="9.109375" style="527" customWidth="1"/>
    <col min="5" max="5" width="9.109375" style="528" bestFit="1" customWidth="1"/>
    <col min="6" max="6" width="8.21875" style="529" bestFit="1" customWidth="1"/>
    <col min="7" max="8" width="9.109375" style="529" bestFit="1" customWidth="1"/>
    <col min="9" max="9" width="7.5546875" style="529" bestFit="1" customWidth="1"/>
    <col min="10" max="10" width="9.109375" style="527" customWidth="1"/>
    <col min="11" max="11" width="9.109375" style="528" bestFit="1" customWidth="1"/>
    <col min="12" max="12" width="8.21875" style="529" bestFit="1" customWidth="1"/>
    <col min="13" max="14" width="9.109375" style="529" bestFit="1" customWidth="1"/>
    <col min="15" max="15" width="7.5546875" style="529" bestFit="1" customWidth="1"/>
    <col min="16" max="16" width="16.5546875" style="526" customWidth="1"/>
    <col min="17" max="17" width="20.6640625" style="526" bestFit="1" customWidth="1"/>
    <col min="18" max="18" width="16.109375" style="526" bestFit="1" customWidth="1"/>
    <col min="19" max="19" width="17.44140625" style="526" bestFit="1" customWidth="1"/>
    <col min="20" max="20" width="20.109375" style="526" bestFit="1" customWidth="1"/>
    <col min="21" max="21" width="20.6640625" style="526" bestFit="1" customWidth="1"/>
    <col min="22" max="22" width="17.21875" style="526" bestFit="1" customWidth="1"/>
    <col min="23" max="16384" width="10" style="526"/>
  </cols>
  <sheetData>
    <row r="1" spans="2:16" ht="9" customHeight="1">
      <c r="B1" s="266"/>
    </row>
    <row r="2" spans="2:16" ht="16.2">
      <c r="B2" s="275" t="s">
        <v>408</v>
      </c>
    </row>
    <row r="3" spans="2:16" ht="7.2" customHeight="1">
      <c r="B3" s="266"/>
    </row>
    <row r="4" spans="2:16" ht="15" customHeight="1">
      <c r="B4" s="282" t="s">
        <v>366</v>
      </c>
    </row>
    <row r="5" spans="2:16" ht="15" customHeight="1">
      <c r="B5" s="867" t="s">
        <v>440</v>
      </c>
      <c r="C5" s="841"/>
      <c r="D5" s="841"/>
      <c r="E5" s="841"/>
      <c r="F5" s="841"/>
      <c r="G5" s="841"/>
      <c r="H5" s="841"/>
      <c r="I5" s="841"/>
      <c r="J5" s="841"/>
      <c r="K5" s="841"/>
      <c r="L5" s="841"/>
      <c r="M5" s="841"/>
      <c r="N5" s="841"/>
      <c r="O5" s="841"/>
    </row>
    <row r="6" spans="2:16" ht="15" customHeight="1">
      <c r="B6" s="841"/>
      <c r="C6" s="841"/>
      <c r="D6" s="841"/>
      <c r="E6" s="841"/>
      <c r="F6" s="841"/>
      <c r="G6" s="841"/>
      <c r="H6" s="841"/>
      <c r="I6" s="841"/>
      <c r="J6" s="841"/>
      <c r="K6" s="841"/>
      <c r="L6" s="841"/>
      <c r="M6" s="841"/>
      <c r="N6" s="841"/>
      <c r="O6" s="841"/>
    </row>
    <row r="7" spans="2:16" ht="15" customHeight="1">
      <c r="B7" s="526" t="s">
        <v>367</v>
      </c>
    </row>
    <row r="8" spans="2:16" ht="15" customHeight="1">
      <c r="B8" s="526" t="s">
        <v>368</v>
      </c>
    </row>
    <row r="9" spans="2:16" ht="4.95" customHeight="1"/>
    <row r="10" spans="2:16">
      <c r="B10" s="868" t="s">
        <v>369</v>
      </c>
      <c r="C10" s="871" t="s">
        <v>370</v>
      </c>
      <c r="D10" s="874" t="s">
        <v>371</v>
      </c>
      <c r="E10" s="875"/>
      <c r="F10" s="875"/>
      <c r="G10" s="875"/>
      <c r="H10" s="875"/>
      <c r="I10" s="876"/>
      <c r="J10" s="874" t="s">
        <v>372</v>
      </c>
      <c r="K10" s="875"/>
      <c r="L10" s="875"/>
      <c r="M10" s="875"/>
      <c r="N10" s="875"/>
      <c r="O10" s="877"/>
    </row>
    <row r="11" spans="2:16" ht="13.2" customHeight="1">
      <c r="B11" s="869"/>
      <c r="C11" s="872"/>
      <c r="D11" s="878" t="s">
        <v>262</v>
      </c>
      <c r="E11" s="879"/>
      <c r="F11" s="880" t="s">
        <v>263</v>
      </c>
      <c r="G11" s="882" t="s">
        <v>264</v>
      </c>
      <c r="H11" s="882"/>
      <c r="I11" s="883" t="s">
        <v>373</v>
      </c>
      <c r="J11" s="878" t="s">
        <v>262</v>
      </c>
      <c r="K11" s="879"/>
      <c r="L11" s="880" t="s">
        <v>263</v>
      </c>
      <c r="M11" s="882" t="s">
        <v>264</v>
      </c>
      <c r="N11" s="882"/>
      <c r="O11" s="888" t="s">
        <v>373</v>
      </c>
    </row>
    <row r="12" spans="2:16" ht="18" customHeight="1">
      <c r="B12" s="869"/>
      <c r="C12" s="872"/>
      <c r="D12" s="890" t="s">
        <v>266</v>
      </c>
      <c r="E12" s="892" t="s">
        <v>267</v>
      </c>
      <c r="F12" s="881"/>
      <c r="G12" s="894" t="s">
        <v>266</v>
      </c>
      <c r="H12" s="896" t="s">
        <v>267</v>
      </c>
      <c r="I12" s="884"/>
      <c r="J12" s="890" t="s">
        <v>266</v>
      </c>
      <c r="K12" s="892" t="s">
        <v>267</v>
      </c>
      <c r="L12" s="881"/>
      <c r="M12" s="894" t="s">
        <v>266</v>
      </c>
      <c r="N12" s="896" t="s">
        <v>267</v>
      </c>
      <c r="O12" s="889"/>
    </row>
    <row r="13" spans="2:16" ht="18" customHeight="1">
      <c r="B13" s="869"/>
      <c r="C13" s="872"/>
      <c r="D13" s="891"/>
      <c r="E13" s="893"/>
      <c r="F13" s="881"/>
      <c r="G13" s="895"/>
      <c r="H13" s="897"/>
      <c r="I13" s="884"/>
      <c r="J13" s="891"/>
      <c r="K13" s="893"/>
      <c r="L13" s="881"/>
      <c r="M13" s="895"/>
      <c r="N13" s="897"/>
      <c r="O13" s="889"/>
      <c r="P13" s="530"/>
    </row>
    <row r="14" spans="2:16" ht="18" customHeight="1" thickBot="1">
      <c r="B14" s="870"/>
      <c r="C14" s="873"/>
      <c r="D14" s="531" t="s">
        <v>374</v>
      </c>
      <c r="E14" s="532" t="s">
        <v>375</v>
      </c>
      <c r="F14" s="533"/>
      <c r="G14" s="534" t="s">
        <v>376</v>
      </c>
      <c r="H14" s="535" t="s">
        <v>377</v>
      </c>
      <c r="I14" s="536" t="s">
        <v>378</v>
      </c>
      <c r="J14" s="531" t="s">
        <v>374</v>
      </c>
      <c r="K14" s="532" t="s">
        <v>375</v>
      </c>
      <c r="L14" s="533"/>
      <c r="M14" s="534" t="s">
        <v>376</v>
      </c>
      <c r="N14" s="535" t="s">
        <v>377</v>
      </c>
      <c r="O14" s="537" t="s">
        <v>378</v>
      </c>
      <c r="P14" s="530"/>
    </row>
    <row r="15" spans="2:16">
      <c r="B15" s="898" t="s">
        <v>379</v>
      </c>
      <c r="C15" s="538">
        <v>1</v>
      </c>
      <c r="D15" s="539">
        <v>0.81657328988287392</v>
      </c>
      <c r="E15" s="540">
        <v>0.799777301454481</v>
      </c>
      <c r="F15" s="541">
        <v>20.757314974182449</v>
      </c>
      <c r="G15" s="542">
        <v>6.6252077795477149</v>
      </c>
      <c r="H15" s="543">
        <v>6.4889347535013409</v>
      </c>
      <c r="I15" s="544">
        <v>8.1134270023674286</v>
      </c>
      <c r="J15" s="545">
        <v>0.68779375969097911</v>
      </c>
      <c r="K15" s="540">
        <v>0.66558929335353811</v>
      </c>
      <c r="L15" s="541">
        <v>27.389922832501192</v>
      </c>
      <c r="M15" s="542">
        <v>5.1262660345092641</v>
      </c>
      <c r="N15" s="543">
        <v>4.9607716548406122</v>
      </c>
      <c r="O15" s="541">
        <v>7.453202304150679</v>
      </c>
      <c r="P15" s="546"/>
    </row>
    <row r="16" spans="2:16">
      <c r="B16" s="886"/>
      <c r="C16" s="547">
        <v>2</v>
      </c>
      <c r="D16" s="548">
        <v>0.75922517274596313</v>
      </c>
      <c r="E16" s="549">
        <v>0.73358983366264363</v>
      </c>
      <c r="F16" s="550">
        <v>23.902283250838231</v>
      </c>
      <c r="G16" s="551">
        <v>7.664263950517558</v>
      </c>
      <c r="H16" s="552">
        <v>7.4054790573810925</v>
      </c>
      <c r="I16" s="553">
        <v>10.094849625174405</v>
      </c>
      <c r="J16" s="554">
        <v>0.65487659843893864</v>
      </c>
      <c r="K16" s="549">
        <v>0.62445756758795012</v>
      </c>
      <c r="L16" s="550">
        <v>33.001971034364487</v>
      </c>
      <c r="M16" s="551">
        <v>6.1556119592523082</v>
      </c>
      <c r="N16" s="552">
        <v>5.8696836629266169</v>
      </c>
      <c r="O16" s="550">
        <v>9.3996517419094552</v>
      </c>
      <c r="P16" s="546"/>
    </row>
    <row r="17" spans="2:16">
      <c r="B17" s="886"/>
      <c r="C17" s="547">
        <v>3</v>
      </c>
      <c r="D17" s="548">
        <v>0.68499644524502801</v>
      </c>
      <c r="E17" s="549">
        <v>0.64688158535150131</v>
      </c>
      <c r="F17" s="550">
        <v>25.953212820902237</v>
      </c>
      <c r="G17" s="551">
        <v>8.4659238783368789</v>
      </c>
      <c r="H17" s="552">
        <v>7.9948593863501394</v>
      </c>
      <c r="I17" s="553">
        <v>12.3590770975586</v>
      </c>
      <c r="J17" s="554">
        <v>0.5860530504652014</v>
      </c>
      <c r="K17" s="549">
        <v>0.5438118779586778</v>
      </c>
      <c r="L17" s="550">
        <v>35.470958255044472</v>
      </c>
      <c r="M17" s="551">
        <v>6.7461016692947364</v>
      </c>
      <c r="N17" s="552">
        <v>6.2598602887012467</v>
      </c>
      <c r="O17" s="550">
        <v>11.51107679405434</v>
      </c>
      <c r="P17" s="546"/>
    </row>
    <row r="18" spans="2:16">
      <c r="B18" s="886"/>
      <c r="C18" s="547">
        <v>4</v>
      </c>
      <c r="D18" s="548">
        <v>0.66287145048199159</v>
      </c>
      <c r="E18" s="549">
        <v>0.61573071541092428</v>
      </c>
      <c r="F18" s="550">
        <v>28.952712503626344</v>
      </c>
      <c r="G18" s="551">
        <v>9.5226312826531441</v>
      </c>
      <c r="H18" s="552">
        <v>8.8454202817138228</v>
      </c>
      <c r="I18" s="553">
        <v>14.36572849189535</v>
      </c>
      <c r="J18" s="554">
        <v>0.56073949389861122</v>
      </c>
      <c r="K18" s="549">
        <v>0.50921948389840033</v>
      </c>
      <c r="L18" s="550">
        <v>39.047470086806911</v>
      </c>
      <c r="M18" s="551">
        <v>7.5046051418942303</v>
      </c>
      <c r="N18" s="552">
        <v>6.8150918542356775</v>
      </c>
      <c r="O18" s="550">
        <v>13.383407488774383</v>
      </c>
      <c r="P18" s="546"/>
    </row>
    <row r="19" spans="2:16">
      <c r="B19" s="887"/>
      <c r="C19" s="555">
        <v>5</v>
      </c>
      <c r="D19" s="556">
        <v>0.61609720848604621</v>
      </c>
      <c r="E19" s="557">
        <v>0.55929589419119119</v>
      </c>
      <c r="F19" s="558">
        <v>28.91455941396066</v>
      </c>
      <c r="G19" s="559">
        <v>9.7319228621948746</v>
      </c>
      <c r="H19" s="560">
        <v>8.8346845667200533</v>
      </c>
      <c r="I19" s="561">
        <v>15.796083358516452</v>
      </c>
      <c r="J19" s="562">
        <v>0.51736974601093588</v>
      </c>
      <c r="K19" s="557">
        <v>0.45728399641765516</v>
      </c>
      <c r="L19" s="558">
        <v>38.420813795189822</v>
      </c>
      <c r="M19" s="559">
        <v>7.6014485329595995</v>
      </c>
      <c r="N19" s="560">
        <v>6.7186394073406319</v>
      </c>
      <c r="O19" s="558">
        <v>14.692487513173846</v>
      </c>
      <c r="P19" s="563"/>
    </row>
    <row r="20" spans="2:16">
      <c r="B20" s="885" t="s">
        <v>380</v>
      </c>
      <c r="C20" s="564">
        <v>1</v>
      </c>
      <c r="D20" s="565">
        <v>0.4142163012202485</v>
      </c>
      <c r="E20" s="566">
        <v>0.37955424207671867</v>
      </c>
      <c r="F20" s="567">
        <v>9.4672850546110521</v>
      </c>
      <c r="G20" s="568">
        <v>3.3406513503923541</v>
      </c>
      <c r="H20" s="569">
        <v>3.0611021043967401</v>
      </c>
      <c r="I20" s="570">
        <v>8.0649924702409326</v>
      </c>
      <c r="J20" s="571">
        <v>0.38584714369559381</v>
      </c>
      <c r="K20" s="566">
        <v>0.35411576019186591</v>
      </c>
      <c r="L20" s="567">
        <v>13.339538925145122</v>
      </c>
      <c r="M20" s="568">
        <v>2.7632229505688293</v>
      </c>
      <c r="N20" s="569">
        <v>2.5359804049560619</v>
      </c>
      <c r="O20" s="567">
        <v>7.1614446179464721</v>
      </c>
      <c r="P20" s="546"/>
    </row>
    <row r="21" spans="2:16">
      <c r="B21" s="886"/>
      <c r="C21" s="547">
        <v>58</v>
      </c>
      <c r="D21" s="548">
        <v>0.43866332918111611</v>
      </c>
      <c r="E21" s="549">
        <v>0.39446591543100995</v>
      </c>
      <c r="F21" s="550">
        <v>12.724347128863723</v>
      </c>
      <c r="G21" s="551">
        <v>4.5296654969886179</v>
      </c>
      <c r="H21" s="552">
        <v>4.0732801855158929</v>
      </c>
      <c r="I21" s="553">
        <v>10.326063738777675</v>
      </c>
      <c r="J21" s="554">
        <v>0.39233261575529493</v>
      </c>
      <c r="K21" s="549">
        <v>0.35211307986061757</v>
      </c>
      <c r="L21" s="550">
        <v>16.920173400347526</v>
      </c>
      <c r="M21" s="551">
        <v>3.5385624770507573</v>
      </c>
      <c r="N21" s="552">
        <v>3.175810733132356</v>
      </c>
      <c r="O21" s="550">
        <v>9.0192921387342011</v>
      </c>
      <c r="P21" s="546"/>
    </row>
    <row r="22" spans="2:16">
      <c r="B22" s="886"/>
      <c r="C22" s="547">
        <v>115</v>
      </c>
      <c r="D22" s="548">
        <v>0.40838707693978737</v>
      </c>
      <c r="E22" s="549">
        <v>0.35688294379525448</v>
      </c>
      <c r="F22" s="550">
        <v>13.003303113288789</v>
      </c>
      <c r="G22" s="551">
        <v>4.7592798034309052</v>
      </c>
      <c r="H22" s="552">
        <v>4.1590586051873268</v>
      </c>
      <c r="I22" s="553">
        <v>11.653845266344248</v>
      </c>
      <c r="J22" s="554">
        <v>0.3597911843758908</v>
      </c>
      <c r="K22" s="549">
        <v>0.31259565537187117</v>
      </c>
      <c r="L22" s="550">
        <v>17.144254311742955</v>
      </c>
      <c r="M22" s="551">
        <v>3.7007769336833336</v>
      </c>
      <c r="N22" s="552">
        <v>3.2153283382319708</v>
      </c>
      <c r="O22" s="550">
        <v>10.285902196583443</v>
      </c>
      <c r="P22" s="546"/>
    </row>
    <row r="23" spans="2:16">
      <c r="B23" s="886"/>
      <c r="C23" s="547">
        <v>172</v>
      </c>
      <c r="D23" s="548">
        <v>0.39525372725688468</v>
      </c>
      <c r="E23" s="549">
        <v>0.3335947743788748</v>
      </c>
      <c r="F23" s="550">
        <v>14.315482135152834</v>
      </c>
      <c r="G23" s="551">
        <v>5.4036253617246066</v>
      </c>
      <c r="H23" s="552">
        <v>4.5606683987091667</v>
      </c>
      <c r="I23" s="553">
        <v>13.671282492960943</v>
      </c>
      <c r="J23" s="554">
        <v>0.34000583407115587</v>
      </c>
      <c r="K23" s="549">
        <v>0.28311936829108347</v>
      </c>
      <c r="L23" s="550">
        <v>18.412565324688401</v>
      </c>
      <c r="M23" s="551">
        <v>4.1286294758919029</v>
      </c>
      <c r="N23" s="552">
        <v>3.4378673892926148</v>
      </c>
      <c r="O23" s="550">
        <v>12.142819511231886</v>
      </c>
      <c r="P23" s="546"/>
    </row>
    <row r="24" spans="2:16">
      <c r="B24" s="887"/>
      <c r="C24" s="555">
        <v>228</v>
      </c>
      <c r="D24" s="556">
        <v>0.34146226481883385</v>
      </c>
      <c r="E24" s="557">
        <v>0.25743855814566857</v>
      </c>
      <c r="F24" s="558">
        <v>14.330057294723076</v>
      </c>
      <c r="G24" s="559">
        <v>6.0550894173049823</v>
      </c>
      <c r="H24" s="560">
        <v>4.5651120186329663</v>
      </c>
      <c r="I24" s="561">
        <v>17.732821576983241</v>
      </c>
      <c r="J24" s="562">
        <v>0.28322509204477403</v>
      </c>
      <c r="K24" s="557">
        <v>0.20406150633024417</v>
      </c>
      <c r="L24" s="558">
        <v>17.645776115225864</v>
      </c>
      <c r="M24" s="559">
        <v>4.5851357615640627</v>
      </c>
      <c r="N24" s="560">
        <v>3.303555145762016</v>
      </c>
      <c r="O24" s="558">
        <v>16.189016758583012</v>
      </c>
      <c r="P24" s="563"/>
    </row>
    <row r="25" spans="2:16">
      <c r="B25" s="885" t="s">
        <v>381</v>
      </c>
      <c r="C25" s="564" t="s">
        <v>382</v>
      </c>
      <c r="D25" s="565">
        <v>-2.6720609243945762E-2</v>
      </c>
      <c r="E25" s="566">
        <v>-5.9415006293575552E-2</v>
      </c>
      <c r="F25" s="567">
        <v>-1.1820542670368139</v>
      </c>
      <c r="G25" s="568">
        <v>-0.17790390766970382</v>
      </c>
      <c r="H25" s="569">
        <v>-0.39558086783676449</v>
      </c>
      <c r="I25" s="570">
        <v>6.6579285691254402</v>
      </c>
      <c r="J25" s="571">
        <v>0.14424290495215963</v>
      </c>
      <c r="K25" s="566">
        <v>0.11627025186916476</v>
      </c>
      <c r="L25" s="567">
        <v>3.3530017795260436</v>
      </c>
      <c r="M25" s="568">
        <v>0.82099685540929046</v>
      </c>
      <c r="N25" s="569">
        <v>0.66178306096851269</v>
      </c>
      <c r="O25" s="567">
        <v>5.6917659532826699</v>
      </c>
      <c r="P25" s="546"/>
    </row>
    <row r="26" spans="2:16">
      <c r="B26" s="886"/>
      <c r="C26" s="547" t="s">
        <v>383</v>
      </c>
      <c r="D26" s="548">
        <v>0.16034821056592002</v>
      </c>
      <c r="E26" s="549">
        <v>0.118996301492635</v>
      </c>
      <c r="F26" s="550">
        <v>3.0682582380631374</v>
      </c>
      <c r="G26" s="551">
        <v>1.3643055281534939</v>
      </c>
      <c r="H26" s="552">
        <v>1.0124672510110733</v>
      </c>
      <c r="I26" s="553">
        <v>8.5083925996955259</v>
      </c>
      <c r="J26" s="554">
        <v>0.24828137138370387</v>
      </c>
      <c r="K26" s="549">
        <v>0.21254312243315263</v>
      </c>
      <c r="L26" s="550">
        <v>8.2171226831419872</v>
      </c>
      <c r="M26" s="551">
        <v>1.8596025171621</v>
      </c>
      <c r="N26" s="552">
        <v>1.5919266245366215</v>
      </c>
      <c r="O26" s="550">
        <v>7.4898994910423484</v>
      </c>
      <c r="P26" s="546"/>
    </row>
    <row r="27" spans="2:16">
      <c r="B27" s="886"/>
      <c r="C27" s="547" t="s">
        <v>384</v>
      </c>
      <c r="D27" s="548">
        <v>0.26952794108108002</v>
      </c>
      <c r="E27" s="549">
        <v>0.22115859785081476</v>
      </c>
      <c r="F27" s="550">
        <v>6.9914085284150884</v>
      </c>
      <c r="G27" s="551">
        <v>2.7764315348521458</v>
      </c>
      <c r="H27" s="552">
        <v>2.278174584845627</v>
      </c>
      <c r="I27" s="553">
        <v>10.30108983772088</v>
      </c>
      <c r="J27" s="554">
        <v>0.30497437855163778</v>
      </c>
      <c r="K27" s="549">
        <v>0.26154400500611691</v>
      </c>
      <c r="L27" s="550">
        <v>12.778331671651856</v>
      </c>
      <c r="M27" s="551">
        <v>2.8384502624047836</v>
      </c>
      <c r="N27" s="552">
        <v>2.4342361255580425</v>
      </c>
      <c r="O27" s="550">
        <v>9.3071761499603536</v>
      </c>
      <c r="P27" s="546"/>
    </row>
    <row r="28" spans="2:16">
      <c r="B28" s="886"/>
      <c r="C28" s="547" t="s">
        <v>385</v>
      </c>
      <c r="D28" s="548">
        <v>0.30988854022824275</v>
      </c>
      <c r="E28" s="549">
        <v>0.25224800897464267</v>
      </c>
      <c r="F28" s="550">
        <v>9.7005545286506845</v>
      </c>
      <c r="G28" s="551">
        <v>3.850456911911678</v>
      </c>
      <c r="H28" s="552">
        <v>3.134256235990529</v>
      </c>
      <c r="I28" s="553">
        <v>12.425296234174048</v>
      </c>
      <c r="J28" s="554">
        <v>0.31662299609074529</v>
      </c>
      <c r="K28" s="549">
        <v>0.26331839622272024</v>
      </c>
      <c r="L28" s="550">
        <v>15.941236227240863</v>
      </c>
      <c r="M28" s="551">
        <v>3.6102566915123924</v>
      </c>
      <c r="N28" s="552">
        <v>3.0024572242027814</v>
      </c>
      <c r="O28" s="550">
        <v>11.402383074151947</v>
      </c>
      <c r="P28" s="546"/>
    </row>
    <row r="29" spans="2:16">
      <c r="B29" s="886"/>
      <c r="C29" s="555" t="s">
        <v>386</v>
      </c>
      <c r="D29" s="556">
        <v>0.34709966267804604</v>
      </c>
      <c r="E29" s="557">
        <v>0.28162548365050766</v>
      </c>
      <c r="F29" s="558">
        <v>12.603145496861522</v>
      </c>
      <c r="G29" s="559">
        <v>4.9742754206721358</v>
      </c>
      <c r="H29" s="560">
        <v>4.0359668181441544</v>
      </c>
      <c r="I29" s="561">
        <v>14.330971635907492</v>
      </c>
      <c r="J29" s="562">
        <v>0.33748803379714654</v>
      </c>
      <c r="K29" s="557">
        <v>0.27537804859107823</v>
      </c>
      <c r="L29" s="558">
        <v>19.783929777177491</v>
      </c>
      <c r="M29" s="559">
        <v>4.5055338509526095</v>
      </c>
      <c r="N29" s="560">
        <v>3.6763529236184311</v>
      </c>
      <c r="O29" s="558">
        <v>13.350203265757104</v>
      </c>
      <c r="P29" s="563"/>
    </row>
    <row r="30" spans="2:16">
      <c r="B30" s="886"/>
      <c r="C30" s="572" t="s">
        <v>387</v>
      </c>
      <c r="D30" s="573">
        <v>5.062776133579551E-2</v>
      </c>
      <c r="E30" s="574">
        <v>1.1833457814225037E-2</v>
      </c>
      <c r="F30" s="575">
        <v>0.27968471904395997</v>
      </c>
      <c r="G30" s="576">
        <v>0.39849244849926951</v>
      </c>
      <c r="H30" s="577">
        <v>9.3141459432244389E-2</v>
      </c>
      <c r="I30" s="578">
        <v>7.8710264484383217</v>
      </c>
      <c r="J30" s="579">
        <v>0.17886734638729634</v>
      </c>
      <c r="K30" s="574">
        <v>0.14437991415055532</v>
      </c>
      <c r="L30" s="575">
        <v>5.2013870365430259</v>
      </c>
      <c r="M30" s="576">
        <v>1.2627582103363233</v>
      </c>
      <c r="N30" s="577">
        <v>1.0192856643967962</v>
      </c>
      <c r="O30" s="575">
        <v>7.0597469903875529</v>
      </c>
      <c r="P30" s="546"/>
    </row>
    <row r="31" spans="2:16">
      <c r="B31" s="886"/>
      <c r="C31" s="547" t="s">
        <v>388</v>
      </c>
      <c r="D31" s="548">
        <v>0.16790348590061624</v>
      </c>
      <c r="E31" s="549">
        <v>0.12138584758846227</v>
      </c>
      <c r="F31" s="550">
        <v>3.5284683239775072</v>
      </c>
      <c r="G31" s="551">
        <v>1.6081159334954205</v>
      </c>
      <c r="H31" s="552">
        <v>1.1625876292014281</v>
      </c>
      <c r="I31" s="553">
        <v>9.5776208866043469</v>
      </c>
      <c r="J31" s="554">
        <v>0.2375234068422786</v>
      </c>
      <c r="K31" s="549">
        <v>0.19509221417250233</v>
      </c>
      <c r="L31" s="550">
        <v>8.9083853551543903</v>
      </c>
      <c r="M31" s="551">
        <v>2.0957739575520784</v>
      </c>
      <c r="N31" s="552">
        <v>1.7213847983218011</v>
      </c>
      <c r="O31" s="550">
        <v>8.8234418048058902</v>
      </c>
      <c r="P31" s="546"/>
    </row>
    <row r="32" spans="2:16">
      <c r="B32" s="886"/>
      <c r="C32" s="547" t="s">
        <v>389</v>
      </c>
      <c r="D32" s="548">
        <v>0.21418225444307382</v>
      </c>
      <c r="E32" s="549">
        <v>0.15831364603723438</v>
      </c>
      <c r="F32" s="550">
        <v>5.6060719921845248</v>
      </c>
      <c r="G32" s="551">
        <v>2.4823236142719494</v>
      </c>
      <c r="H32" s="552">
        <v>1.8348191498944511</v>
      </c>
      <c r="I32" s="553">
        <v>11.589772554811308</v>
      </c>
      <c r="J32" s="554">
        <v>0.25065753182881506</v>
      </c>
      <c r="K32" s="549">
        <v>0.19842303866062028</v>
      </c>
      <c r="L32" s="550">
        <v>11.231597277188543</v>
      </c>
      <c r="M32" s="551">
        <v>2.7181417556312253</v>
      </c>
      <c r="N32" s="552">
        <v>2.1517085192995555</v>
      </c>
      <c r="O32" s="550">
        <v>10.844045801454563</v>
      </c>
      <c r="P32" s="546"/>
    </row>
    <row r="33" spans="2:16">
      <c r="B33" s="887"/>
      <c r="C33" s="555" t="s">
        <v>390</v>
      </c>
      <c r="D33" s="556">
        <v>0.25189373705451212</v>
      </c>
      <c r="E33" s="557">
        <v>0.18790207668089212</v>
      </c>
      <c r="F33" s="558">
        <v>7.7354421279655083</v>
      </c>
      <c r="G33" s="559">
        <v>3.37111979376377</v>
      </c>
      <c r="H33" s="560">
        <v>2.5147128205541325</v>
      </c>
      <c r="I33" s="561">
        <v>13.38310286386449</v>
      </c>
      <c r="J33" s="562">
        <v>0.27006442233811395</v>
      </c>
      <c r="K33" s="557">
        <v>0.20890830760046389</v>
      </c>
      <c r="L33" s="558">
        <v>14.005325218714336</v>
      </c>
      <c r="M33" s="559">
        <v>3.43373194452042</v>
      </c>
      <c r="N33" s="560">
        <v>2.6561630113030033</v>
      </c>
      <c r="O33" s="558">
        <v>12.714492026726395</v>
      </c>
      <c r="P33" s="563"/>
    </row>
    <row r="34" spans="2:16">
      <c r="B34" s="885" t="s">
        <v>391</v>
      </c>
      <c r="C34" s="564" t="s">
        <v>392</v>
      </c>
      <c r="D34" s="565">
        <v>-0.40902354073767072</v>
      </c>
      <c r="E34" s="566">
        <v>-0.42264682909220203</v>
      </c>
      <c r="F34" s="567">
        <v>-4.1960904718043253</v>
      </c>
      <c r="G34" s="568">
        <v>-1.3729992829352684</v>
      </c>
      <c r="H34" s="569">
        <v>-1.4187295729529481</v>
      </c>
      <c r="I34" s="570">
        <v>3.3567732567643298</v>
      </c>
      <c r="J34" s="571">
        <v>-0.32672002262688216</v>
      </c>
      <c r="K34" s="566">
        <v>-0.34046576998778855</v>
      </c>
      <c r="L34" s="567">
        <v>-5.1954628316791425</v>
      </c>
      <c r="M34" s="568">
        <v>-1.0185337781163439</v>
      </c>
      <c r="N34" s="569">
        <v>-1.0613854768887987</v>
      </c>
      <c r="O34" s="567">
        <v>3.1174513576706033</v>
      </c>
      <c r="P34" s="546"/>
    </row>
    <row r="35" spans="2:16">
      <c r="B35" s="886"/>
      <c r="C35" s="547" t="s">
        <v>393</v>
      </c>
      <c r="D35" s="548">
        <v>8.0817722507323456E-2</v>
      </c>
      <c r="E35" s="549">
        <v>5.7799458646539452E-2</v>
      </c>
      <c r="F35" s="550">
        <v>0.82300239608297243</v>
      </c>
      <c r="G35" s="551">
        <v>0.38253841937840871</v>
      </c>
      <c r="H35" s="552">
        <v>0.27358496212970262</v>
      </c>
      <c r="I35" s="553">
        <v>4.7333481755037612</v>
      </c>
      <c r="J35" s="554">
        <v>8.1611702752354826E-3</v>
      </c>
      <c r="K35" s="549">
        <v>-1.3003821198454876E-2</v>
      </c>
      <c r="L35" s="550">
        <v>-0.27820710973717189</v>
      </c>
      <c r="M35" s="551">
        <v>3.4959362445619035E-2</v>
      </c>
      <c r="N35" s="552">
        <v>-5.5703444864307894E-2</v>
      </c>
      <c r="O35" s="550">
        <v>4.2836212536455527</v>
      </c>
      <c r="P35" s="546"/>
    </row>
    <row r="36" spans="2:16">
      <c r="B36" s="886"/>
      <c r="C36" s="547" t="s">
        <v>394</v>
      </c>
      <c r="D36" s="548">
        <v>0.32275123963412511</v>
      </c>
      <c r="E36" s="549">
        <v>0.29358191180773108</v>
      </c>
      <c r="F36" s="550">
        <v>5.8327809866489888</v>
      </c>
      <c r="G36" s="551">
        <v>2.0971747083460905</v>
      </c>
      <c r="H36" s="552">
        <v>1.9076380960427075</v>
      </c>
      <c r="I36" s="553">
        <v>6.4978052779083804</v>
      </c>
      <c r="J36" s="554">
        <v>0.24004444914962064</v>
      </c>
      <c r="K36" s="549">
        <v>0.21273817905775511</v>
      </c>
      <c r="L36" s="550">
        <v>6.2856599467478569</v>
      </c>
      <c r="M36" s="551">
        <v>1.3841166229946733</v>
      </c>
      <c r="N36" s="552">
        <v>1.2266663570958958</v>
      </c>
      <c r="O36" s="550">
        <v>5.7660846893066378</v>
      </c>
      <c r="P36" s="546"/>
    </row>
    <row r="37" spans="2:16">
      <c r="B37" s="886"/>
      <c r="C37" s="547" t="s">
        <v>395</v>
      </c>
      <c r="D37" s="548">
        <v>0.49558654347083941</v>
      </c>
      <c r="E37" s="549">
        <v>0.4616965963226099</v>
      </c>
      <c r="F37" s="550">
        <v>12.442271121977711</v>
      </c>
      <c r="G37" s="551">
        <v>4.2790122181214629</v>
      </c>
      <c r="H37" s="552">
        <v>3.9863983450668217</v>
      </c>
      <c r="I37" s="553">
        <v>8.63423810532346</v>
      </c>
      <c r="J37" s="554">
        <v>0.39999496764429177</v>
      </c>
      <c r="K37" s="549">
        <v>0.36629626329859843</v>
      </c>
      <c r="L37" s="550">
        <v>15.057449962935454</v>
      </c>
      <c r="M37" s="551">
        <v>3.1066752998403913</v>
      </c>
      <c r="N37" s="552">
        <v>2.8449446759679198</v>
      </c>
      <c r="O37" s="550">
        <v>7.7667859626751632</v>
      </c>
      <c r="P37" s="546"/>
    </row>
    <row r="38" spans="2:16">
      <c r="B38" s="886"/>
      <c r="C38" s="547" t="s">
        <v>396</v>
      </c>
      <c r="D38" s="548">
        <v>0.56562197322350372</v>
      </c>
      <c r="E38" s="549">
        <v>0.52720889878920107</v>
      </c>
      <c r="F38" s="550">
        <v>17.593958857738023</v>
      </c>
      <c r="G38" s="551">
        <v>5.9552747684005718</v>
      </c>
      <c r="H38" s="552">
        <v>5.550834305008423</v>
      </c>
      <c r="I38" s="553">
        <v>10.52871891532291</v>
      </c>
      <c r="J38" s="554">
        <v>0.46604534655865637</v>
      </c>
      <c r="K38" s="549">
        <v>0.42640465226168578</v>
      </c>
      <c r="L38" s="550">
        <v>22.175128505726359</v>
      </c>
      <c r="M38" s="551">
        <v>4.466966008000961</v>
      </c>
      <c r="N38" s="552">
        <v>4.0870166419882725</v>
      </c>
      <c r="O38" s="550">
        <v>9.5848312637078319</v>
      </c>
      <c r="P38" s="546"/>
    </row>
    <row r="39" spans="2:16">
      <c r="B39" s="886"/>
      <c r="C39" s="547" t="s">
        <v>397</v>
      </c>
      <c r="D39" s="548">
        <v>0.56640225045671144</v>
      </c>
      <c r="E39" s="549">
        <v>0.52097395586164619</v>
      </c>
      <c r="F39" s="550">
        <v>20.517961570593201</v>
      </c>
      <c r="G39" s="551">
        <v>6.9782189584168011</v>
      </c>
      <c r="H39" s="552">
        <v>6.4185308810191355</v>
      </c>
      <c r="I39" s="553">
        <v>12.320252881746146</v>
      </c>
      <c r="J39" s="554">
        <v>0.46633612825024062</v>
      </c>
      <c r="K39" s="549">
        <v>0.4194247957239155</v>
      </c>
      <c r="L39" s="550">
        <v>25.90329900506212</v>
      </c>
      <c r="M39" s="551">
        <v>5.2419623470149874</v>
      </c>
      <c r="N39" s="552">
        <v>4.7146443378485614</v>
      </c>
      <c r="O39" s="550">
        <v>11.240738234636837</v>
      </c>
      <c r="P39" s="546"/>
    </row>
    <row r="40" spans="2:16">
      <c r="B40" s="886"/>
      <c r="C40" s="547" t="s">
        <v>398</v>
      </c>
      <c r="D40" s="548">
        <v>0.56456203813061245</v>
      </c>
      <c r="E40" s="549">
        <v>0.51181154389682026</v>
      </c>
      <c r="F40" s="550">
        <v>23.241664638598291</v>
      </c>
      <c r="G40" s="551">
        <v>7.957797482259152</v>
      </c>
      <c r="H40" s="552">
        <v>7.2142516505351972</v>
      </c>
      <c r="I40" s="553">
        <v>14.095523511657193</v>
      </c>
      <c r="J40" s="554">
        <v>0.45911219218133348</v>
      </c>
      <c r="K40" s="549">
        <v>0.40438031721783529</v>
      </c>
      <c r="L40" s="550">
        <v>28.953399541634916</v>
      </c>
      <c r="M40" s="551">
        <v>5.9232852677427656</v>
      </c>
      <c r="N40" s="552">
        <v>5.2171561033071079</v>
      </c>
      <c r="O40" s="550">
        <v>12.901607425409587</v>
      </c>
      <c r="P40" s="546"/>
    </row>
    <row r="41" spans="2:16">
      <c r="B41" s="887"/>
      <c r="C41" s="555" t="s">
        <v>399</v>
      </c>
      <c r="D41" s="556">
        <v>0.56720456776816364</v>
      </c>
      <c r="E41" s="557">
        <v>0.50705052370474302</v>
      </c>
      <c r="F41" s="558">
        <v>26.23622047244092</v>
      </c>
      <c r="G41" s="559">
        <v>9.0337448893227812</v>
      </c>
      <c r="H41" s="560">
        <v>8.0756843957899846</v>
      </c>
      <c r="I41" s="561">
        <v>15.926784448984177</v>
      </c>
      <c r="J41" s="562">
        <v>0.45757281160226848</v>
      </c>
      <c r="K41" s="557">
        <v>0.39496008628573892</v>
      </c>
      <c r="L41" s="558">
        <v>32.353669611161507</v>
      </c>
      <c r="M41" s="559">
        <v>6.6803949249097867</v>
      </c>
      <c r="N41" s="560">
        <v>5.7662721408775708</v>
      </c>
      <c r="O41" s="558">
        <v>14.599632573266877</v>
      </c>
      <c r="P41" s="563"/>
    </row>
    <row r="42" spans="2:16">
      <c r="B42" s="885" t="s">
        <v>400</v>
      </c>
      <c r="C42" s="564" t="s">
        <v>401</v>
      </c>
      <c r="D42" s="565">
        <v>0.534905608753942</v>
      </c>
      <c r="E42" s="566">
        <v>0.49926520514144457</v>
      </c>
      <c r="F42" s="567">
        <v>14.725472036586984</v>
      </c>
      <c r="G42" s="568">
        <v>5.0200000000000005</v>
      </c>
      <c r="H42" s="569">
        <v>4.6855207513125219</v>
      </c>
      <c r="I42" s="570">
        <v>9.3848333572236182</v>
      </c>
      <c r="J42" s="571"/>
      <c r="K42" s="566"/>
      <c r="L42" s="567"/>
      <c r="M42" s="568"/>
      <c r="N42" s="569"/>
      <c r="O42" s="567"/>
      <c r="P42" s="546"/>
    </row>
    <row r="43" spans="2:16">
      <c r="B43" s="886"/>
      <c r="C43" s="547" t="s">
        <v>402</v>
      </c>
      <c r="D43" s="548">
        <v>0.48907874172151999</v>
      </c>
      <c r="E43" s="549">
        <v>0.44633920559286999</v>
      </c>
      <c r="F43" s="550">
        <v>14.832961683024859</v>
      </c>
      <c r="G43" s="551">
        <v>5.1699999999999982</v>
      </c>
      <c r="H43" s="552">
        <v>4.7182048534611276</v>
      </c>
      <c r="I43" s="553">
        <v>10.570894947921865</v>
      </c>
      <c r="J43" s="554"/>
      <c r="K43" s="549"/>
      <c r="L43" s="550"/>
      <c r="M43" s="551"/>
      <c r="N43" s="552"/>
      <c r="O43" s="550"/>
      <c r="P43" s="546"/>
    </row>
    <row r="44" spans="2:16">
      <c r="B44" s="886"/>
      <c r="C44" s="547" t="s">
        <v>403</v>
      </c>
      <c r="D44" s="548">
        <v>0.52173381995582591</v>
      </c>
      <c r="E44" s="549">
        <v>0.4704133627176631</v>
      </c>
      <c r="F44" s="550">
        <v>19.422285888340095</v>
      </c>
      <c r="G44" s="551">
        <v>6.759999999999998</v>
      </c>
      <c r="H44" s="552">
        <v>6.0950511742571045</v>
      </c>
      <c r="I44" s="553">
        <v>12.956798546378213</v>
      </c>
      <c r="J44" s="554"/>
      <c r="K44" s="549"/>
      <c r="L44" s="550"/>
      <c r="M44" s="551"/>
      <c r="N44" s="552"/>
      <c r="O44" s="550"/>
      <c r="P44" s="546"/>
    </row>
    <row r="45" spans="2:16">
      <c r="B45" s="886"/>
      <c r="C45" s="547" t="s">
        <v>404</v>
      </c>
      <c r="D45" s="548">
        <v>0.54030746721648926</v>
      </c>
      <c r="E45" s="549">
        <v>0.48238395021415037</v>
      </c>
      <c r="F45" s="550">
        <v>22.942685089281166</v>
      </c>
      <c r="G45" s="551">
        <v>7.9833333333333325</v>
      </c>
      <c r="H45" s="552">
        <v>7.1274822260907422</v>
      </c>
      <c r="I45" s="553">
        <v>14.775537666472019</v>
      </c>
      <c r="J45" s="554"/>
      <c r="K45" s="549"/>
      <c r="L45" s="550"/>
      <c r="M45" s="551"/>
      <c r="N45" s="552"/>
      <c r="O45" s="550"/>
      <c r="P45" s="546"/>
    </row>
    <row r="46" spans="2:16">
      <c r="B46" s="887"/>
      <c r="C46" s="555" t="s">
        <v>405</v>
      </c>
      <c r="D46" s="556">
        <v>0.5387829372339652</v>
      </c>
      <c r="E46" s="557">
        <v>0.47395075653252156</v>
      </c>
      <c r="F46" s="558">
        <v>25.067388750955555</v>
      </c>
      <c r="G46" s="559">
        <v>8.8000000000000007</v>
      </c>
      <c r="H46" s="560">
        <v>7.741088978983468</v>
      </c>
      <c r="I46" s="561">
        <v>16.333108181149807</v>
      </c>
      <c r="J46" s="562"/>
      <c r="K46" s="557"/>
      <c r="L46" s="558"/>
      <c r="M46" s="559"/>
      <c r="N46" s="560"/>
      <c r="O46" s="558"/>
      <c r="P46" s="563"/>
    </row>
    <row r="47" spans="2:16" ht="39.6">
      <c r="B47" s="580" t="s">
        <v>406</v>
      </c>
      <c r="C47" s="581" t="s">
        <v>407</v>
      </c>
      <c r="D47" s="582">
        <v>0.8511833048641424</v>
      </c>
      <c r="E47" s="583">
        <v>0.8264926491904947</v>
      </c>
      <c r="F47" s="584">
        <v>35.42060392698658</v>
      </c>
      <c r="G47" s="585">
        <v>10.953333333333331</v>
      </c>
      <c r="H47" s="586">
        <v>10.635605083417543</v>
      </c>
      <c r="I47" s="587">
        <v>12.868360164890213</v>
      </c>
      <c r="J47" s="588"/>
      <c r="K47" s="583"/>
      <c r="L47" s="584"/>
      <c r="M47" s="585"/>
      <c r="N47" s="586"/>
      <c r="O47" s="584"/>
      <c r="P47" s="563"/>
    </row>
    <row r="54" ht="15" customHeight="1"/>
  </sheetData>
  <mergeCells count="26">
    <mergeCell ref="B42:B46"/>
    <mergeCell ref="L11:L13"/>
    <mergeCell ref="M11:N11"/>
    <mergeCell ref="O11:O13"/>
    <mergeCell ref="D12:D13"/>
    <mergeCell ref="E12:E13"/>
    <mergeCell ref="G12:G13"/>
    <mergeCell ref="H12:H13"/>
    <mergeCell ref="J12:J13"/>
    <mergeCell ref="K12:K13"/>
    <mergeCell ref="M12:M13"/>
    <mergeCell ref="N12:N13"/>
    <mergeCell ref="B15:B19"/>
    <mergeCell ref="B20:B24"/>
    <mergeCell ref="B25:B33"/>
    <mergeCell ref="B34:B41"/>
    <mergeCell ref="B5:O6"/>
    <mergeCell ref="B10:B14"/>
    <mergeCell ref="C10:C14"/>
    <mergeCell ref="D10:I10"/>
    <mergeCell ref="J10:O10"/>
    <mergeCell ref="D11:E11"/>
    <mergeCell ref="F11:F13"/>
    <mergeCell ref="G11:H11"/>
    <mergeCell ref="I11:I13"/>
    <mergeCell ref="J11:K11"/>
  </mergeCells>
  <phoneticPr fontId="20"/>
  <pageMargins left="0.70866141732283472" right="0.70866141732283472" top="0.74803149606299213" bottom="0.74803149606299213" header="0.31496062992125984" footer="0.31496062992125984"/>
  <pageSetup paperSize="12"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A2" sqref="A2"/>
    </sheetView>
  </sheetViews>
  <sheetFormatPr defaultColWidth="12.6640625" defaultRowHeight="15.75" customHeight="1"/>
  <cols>
    <col min="1" max="1" width="2.21875" customWidth="1"/>
    <col min="2" max="2" width="34.5546875" customWidth="1"/>
    <col min="3" max="3" width="8.5546875" bestFit="1" customWidth="1"/>
    <col min="4" max="4" width="10.5546875" bestFit="1" customWidth="1"/>
    <col min="5" max="5" width="8.5546875" bestFit="1" customWidth="1"/>
    <col min="6" max="6" width="10.5546875" bestFit="1" customWidth="1"/>
    <col min="7" max="7" width="8.5546875" bestFit="1" customWidth="1"/>
    <col min="8" max="8" width="10.5546875" bestFit="1" customWidth="1"/>
    <col min="9" max="9" width="8.5546875" bestFit="1" customWidth="1"/>
    <col min="10" max="10" width="10.5546875" bestFit="1" customWidth="1"/>
    <col min="11" max="11" width="8.5546875" bestFit="1" customWidth="1"/>
    <col min="12" max="12" width="10.5546875" bestFit="1" customWidth="1"/>
    <col min="13" max="13" width="8.5546875" bestFit="1" customWidth="1"/>
    <col min="14" max="14" width="10.5546875" bestFit="1" customWidth="1"/>
    <col min="15" max="15" width="2.21875" customWidth="1"/>
  </cols>
  <sheetData>
    <row r="1" spans="1:15" ht="13.2">
      <c r="A1" s="589"/>
      <c r="B1" s="590"/>
      <c r="C1" s="591"/>
      <c r="O1" s="591"/>
    </row>
    <row r="2" spans="1:15" ht="16.2">
      <c r="A2" s="589"/>
      <c r="B2" s="612" t="s">
        <v>409</v>
      </c>
      <c r="C2" s="591"/>
      <c r="D2" s="592"/>
      <c r="E2" s="592"/>
      <c r="F2" s="592"/>
      <c r="G2" s="592"/>
      <c r="H2" s="592"/>
      <c r="I2" s="592"/>
      <c r="J2" s="592"/>
      <c r="K2" s="592"/>
      <c r="L2" s="592"/>
      <c r="M2" s="592"/>
      <c r="N2" s="592"/>
      <c r="O2" s="591"/>
    </row>
    <row r="3" spans="1:15" ht="4.95" customHeight="1">
      <c r="A3" s="589"/>
      <c r="B3" s="590"/>
      <c r="C3" s="591"/>
      <c r="D3" s="592"/>
      <c r="E3" s="592"/>
      <c r="F3" s="592"/>
      <c r="G3" s="592"/>
      <c r="H3" s="592"/>
      <c r="I3" s="592"/>
      <c r="J3" s="592"/>
      <c r="K3" s="592"/>
      <c r="L3" s="592"/>
      <c r="M3" s="592"/>
      <c r="N3" s="592"/>
      <c r="O3" s="591"/>
    </row>
    <row r="4" spans="1:15" s="611" customFormat="1" ht="16.05" customHeight="1">
      <c r="A4" s="608"/>
      <c r="B4" s="627" t="s">
        <v>443</v>
      </c>
      <c r="C4" s="610"/>
      <c r="D4" s="610"/>
      <c r="E4" s="610"/>
      <c r="F4" s="610"/>
      <c r="G4" s="610"/>
      <c r="H4" s="610"/>
      <c r="I4" s="610"/>
      <c r="J4" s="610"/>
      <c r="K4" s="610"/>
      <c r="L4" s="610"/>
      <c r="M4" s="610"/>
      <c r="N4" s="610"/>
      <c r="O4" s="616"/>
    </row>
    <row r="5" spans="1:15" s="611" customFormat="1" ht="16.05" customHeight="1">
      <c r="A5" s="608"/>
      <c r="B5" s="899" t="s">
        <v>437</v>
      </c>
      <c r="C5" s="900"/>
      <c r="D5" s="900"/>
      <c r="E5" s="900"/>
      <c r="F5" s="900"/>
      <c r="G5" s="900"/>
      <c r="H5" s="900"/>
      <c r="I5" s="900"/>
      <c r="J5" s="900"/>
      <c r="K5" s="900"/>
      <c r="L5" s="900"/>
      <c r="M5" s="900"/>
      <c r="N5" s="900"/>
      <c r="O5" s="617"/>
    </row>
    <row r="6" spans="1:15" s="611" customFormat="1" ht="16.05" customHeight="1">
      <c r="A6" s="608"/>
      <c r="B6" s="900"/>
      <c r="C6" s="900"/>
      <c r="D6" s="900"/>
      <c r="E6" s="900"/>
      <c r="F6" s="900"/>
      <c r="G6" s="900"/>
      <c r="H6" s="900"/>
      <c r="I6" s="900"/>
      <c r="J6" s="900"/>
      <c r="K6" s="900"/>
      <c r="L6" s="900"/>
      <c r="M6" s="900"/>
      <c r="N6" s="900"/>
      <c r="O6" s="617"/>
    </row>
    <row r="7" spans="1:15" s="611" customFormat="1" ht="16.05" customHeight="1">
      <c r="A7" s="608"/>
      <c r="B7" s="609" t="s">
        <v>410</v>
      </c>
      <c r="C7" s="610"/>
      <c r="D7" s="610"/>
      <c r="E7" s="610"/>
      <c r="F7" s="610"/>
      <c r="G7" s="610"/>
      <c r="H7" s="610"/>
      <c r="I7" s="610"/>
      <c r="J7" s="610"/>
      <c r="K7" s="610"/>
      <c r="L7" s="610"/>
      <c r="M7" s="610"/>
      <c r="N7" s="610"/>
      <c r="O7" s="616"/>
    </row>
    <row r="8" spans="1:15" ht="4.95" customHeight="1">
      <c r="A8" s="593"/>
      <c r="B8" s="594"/>
      <c r="C8" s="592"/>
      <c r="D8" s="592"/>
      <c r="E8" s="592"/>
      <c r="F8" s="592"/>
      <c r="G8" s="592"/>
      <c r="H8" s="592"/>
      <c r="I8" s="592"/>
      <c r="J8" s="592"/>
      <c r="K8" s="592"/>
      <c r="L8" s="592"/>
      <c r="M8" s="592"/>
      <c r="N8" s="592"/>
      <c r="O8" s="618"/>
    </row>
    <row r="9" spans="1:15" s="611" customFormat="1" ht="13.2">
      <c r="A9" s="608"/>
      <c r="B9" s="901" t="s">
        <v>411</v>
      </c>
      <c r="C9" s="903" t="s">
        <v>412</v>
      </c>
      <c r="D9" s="904"/>
      <c r="E9" s="903" t="s">
        <v>413</v>
      </c>
      <c r="F9" s="904"/>
      <c r="G9" s="903" t="s">
        <v>414</v>
      </c>
      <c r="H9" s="904"/>
      <c r="I9" s="903" t="s">
        <v>415</v>
      </c>
      <c r="J9" s="904"/>
      <c r="K9" s="903" t="s">
        <v>416</v>
      </c>
      <c r="L9" s="904"/>
      <c r="M9" s="903" t="s">
        <v>442</v>
      </c>
      <c r="N9" s="904"/>
      <c r="O9" s="617"/>
    </row>
    <row r="10" spans="1:15" s="611" customFormat="1" ht="13.8" thickBot="1">
      <c r="A10" s="613"/>
      <c r="B10" s="902"/>
      <c r="C10" s="614" t="s">
        <v>417</v>
      </c>
      <c r="D10" s="615" t="s">
        <v>418</v>
      </c>
      <c r="E10" s="614" t="s">
        <v>417</v>
      </c>
      <c r="F10" s="615" t="s">
        <v>418</v>
      </c>
      <c r="G10" s="614" t="s">
        <v>417</v>
      </c>
      <c r="H10" s="615" t="s">
        <v>418</v>
      </c>
      <c r="I10" s="614" t="s">
        <v>417</v>
      </c>
      <c r="J10" s="615" t="s">
        <v>418</v>
      </c>
      <c r="K10" s="614" t="s">
        <v>417</v>
      </c>
      <c r="L10" s="615" t="s">
        <v>418</v>
      </c>
      <c r="M10" s="614" t="s">
        <v>417</v>
      </c>
      <c r="N10" s="615" t="s">
        <v>418</v>
      </c>
      <c r="O10" s="619"/>
    </row>
    <row r="11" spans="1:15" ht="13.8">
      <c r="A11" s="595"/>
      <c r="B11" s="596" t="s">
        <v>419</v>
      </c>
      <c r="C11" s="597">
        <v>1524</v>
      </c>
      <c r="D11" s="597">
        <v>7673</v>
      </c>
      <c r="E11" s="597">
        <v>3489</v>
      </c>
      <c r="F11" s="597">
        <v>19659</v>
      </c>
      <c r="G11" s="597">
        <v>3698</v>
      </c>
      <c r="H11" s="597">
        <v>23305</v>
      </c>
      <c r="I11" s="597">
        <v>5095</v>
      </c>
      <c r="J11" s="597">
        <v>36819</v>
      </c>
      <c r="K11" s="597">
        <v>6575</v>
      </c>
      <c r="L11" s="597">
        <v>57285</v>
      </c>
      <c r="M11" s="597">
        <v>7146</v>
      </c>
      <c r="N11" s="597">
        <v>58705</v>
      </c>
      <c r="O11" s="620"/>
    </row>
    <row r="12" spans="1:15" ht="13.8">
      <c r="A12" s="595"/>
      <c r="B12" s="598" t="s">
        <v>99</v>
      </c>
      <c r="C12" s="599">
        <v>9246</v>
      </c>
      <c r="D12" s="599">
        <v>80769</v>
      </c>
      <c r="E12" s="599">
        <v>13452</v>
      </c>
      <c r="F12" s="599">
        <v>105397</v>
      </c>
      <c r="G12" s="599">
        <v>14394</v>
      </c>
      <c r="H12" s="599">
        <v>122023</v>
      </c>
      <c r="I12" s="599">
        <v>15724</v>
      </c>
      <c r="J12" s="599">
        <v>145077</v>
      </c>
      <c r="K12" s="599">
        <v>17762</v>
      </c>
      <c r="L12" s="599">
        <v>183768</v>
      </c>
      <c r="M12" s="599">
        <v>20180</v>
      </c>
      <c r="N12" s="599">
        <v>200591</v>
      </c>
      <c r="O12" s="621"/>
    </row>
    <row r="13" spans="1:15" ht="13.8">
      <c r="A13" s="595"/>
      <c r="B13" s="600" t="s">
        <v>420</v>
      </c>
      <c r="C13" s="601">
        <v>981</v>
      </c>
      <c r="D13" s="602">
        <v>7206</v>
      </c>
      <c r="E13" s="602">
        <v>2858</v>
      </c>
      <c r="F13" s="602">
        <v>16806</v>
      </c>
      <c r="G13" s="602">
        <v>7709</v>
      </c>
      <c r="H13" s="602">
        <v>45409</v>
      </c>
      <c r="I13" s="602">
        <v>9185</v>
      </c>
      <c r="J13" s="602">
        <v>57264</v>
      </c>
      <c r="K13" s="602">
        <v>17218</v>
      </c>
      <c r="L13" s="602">
        <v>142479</v>
      </c>
      <c r="M13" s="602">
        <v>24495</v>
      </c>
      <c r="N13" s="602">
        <v>182975</v>
      </c>
      <c r="O13" s="622"/>
    </row>
    <row r="14" spans="1:15" ht="13.8">
      <c r="A14" s="595"/>
      <c r="B14" s="598" t="s">
        <v>189</v>
      </c>
      <c r="C14" s="599">
        <v>40314</v>
      </c>
      <c r="D14" s="599">
        <v>49415</v>
      </c>
      <c r="E14" s="599">
        <v>113004</v>
      </c>
      <c r="F14" s="599">
        <v>108995</v>
      </c>
      <c r="G14" s="599">
        <v>172927</v>
      </c>
      <c r="H14" s="599">
        <v>203386</v>
      </c>
      <c r="I14" s="599">
        <v>235942</v>
      </c>
      <c r="J14" s="599">
        <v>329127</v>
      </c>
      <c r="K14" s="599">
        <v>317350</v>
      </c>
      <c r="L14" s="599">
        <v>634464</v>
      </c>
      <c r="M14" s="599">
        <v>355542</v>
      </c>
      <c r="N14" s="599">
        <v>719699</v>
      </c>
      <c r="O14" s="621"/>
    </row>
    <row r="15" spans="1:15" ht="13.8">
      <c r="A15" s="595"/>
      <c r="B15" s="600" t="s">
        <v>421</v>
      </c>
      <c r="C15" s="601">
        <v>253</v>
      </c>
      <c r="D15" s="601">
        <v>109</v>
      </c>
      <c r="E15" s="601">
        <v>190</v>
      </c>
      <c r="F15" s="601">
        <v>50</v>
      </c>
      <c r="G15" s="601">
        <v>0</v>
      </c>
      <c r="H15" s="601">
        <v>0</v>
      </c>
      <c r="I15" s="601" t="s">
        <v>422</v>
      </c>
      <c r="J15" s="601" t="s">
        <v>422</v>
      </c>
      <c r="K15" s="601" t="s">
        <v>422</v>
      </c>
      <c r="L15" s="601" t="s">
        <v>422</v>
      </c>
      <c r="M15" s="601" t="s">
        <v>422</v>
      </c>
      <c r="N15" s="601" t="s">
        <v>422</v>
      </c>
      <c r="O15" s="622"/>
    </row>
    <row r="16" spans="1:15" ht="13.8">
      <c r="A16" s="595"/>
      <c r="B16" s="598" t="s">
        <v>423</v>
      </c>
      <c r="C16" s="599">
        <v>142404</v>
      </c>
      <c r="D16" s="599">
        <v>1722195</v>
      </c>
      <c r="E16" s="599">
        <v>163567</v>
      </c>
      <c r="F16" s="599">
        <v>1846275</v>
      </c>
      <c r="G16" s="599">
        <v>167722</v>
      </c>
      <c r="H16" s="599">
        <v>2139975</v>
      </c>
      <c r="I16" s="599">
        <v>162222</v>
      </c>
      <c r="J16" s="599">
        <v>2165374</v>
      </c>
      <c r="K16" s="599">
        <v>169552</v>
      </c>
      <c r="L16" s="599">
        <v>2628725</v>
      </c>
      <c r="M16" s="599">
        <v>193342</v>
      </c>
      <c r="N16" s="599">
        <v>2873307</v>
      </c>
      <c r="O16" s="621"/>
    </row>
    <row r="17" spans="1:15" ht="13.8">
      <c r="A17" s="595"/>
      <c r="B17" s="600" t="s">
        <v>424</v>
      </c>
      <c r="C17" s="602">
        <v>27728</v>
      </c>
      <c r="D17" s="602">
        <v>18069</v>
      </c>
      <c r="E17" s="602">
        <v>61630</v>
      </c>
      <c r="F17" s="602">
        <v>32862</v>
      </c>
      <c r="G17" s="602">
        <v>80855</v>
      </c>
      <c r="H17" s="602">
        <v>55193</v>
      </c>
      <c r="I17" s="602">
        <v>108547</v>
      </c>
      <c r="J17" s="602">
        <v>76644</v>
      </c>
      <c r="K17" s="602">
        <v>115204</v>
      </c>
      <c r="L17" s="602">
        <v>120828</v>
      </c>
      <c r="M17" s="602">
        <v>127931</v>
      </c>
      <c r="N17" s="602">
        <v>154618</v>
      </c>
      <c r="O17" s="620"/>
    </row>
    <row r="18" spans="1:15" ht="13.8">
      <c r="A18" s="595"/>
      <c r="B18" s="598" t="s">
        <v>425</v>
      </c>
      <c r="C18" s="603">
        <v>0</v>
      </c>
      <c r="D18" s="603">
        <v>0</v>
      </c>
      <c r="E18" s="603">
        <v>0</v>
      </c>
      <c r="F18" s="603">
        <v>0</v>
      </c>
      <c r="G18" s="603">
        <v>0</v>
      </c>
      <c r="H18" s="603">
        <v>0</v>
      </c>
      <c r="I18" s="603">
        <v>0</v>
      </c>
      <c r="J18" s="603">
        <v>0</v>
      </c>
      <c r="K18" s="603">
        <v>0</v>
      </c>
      <c r="L18" s="603">
        <v>0</v>
      </c>
      <c r="M18" s="603">
        <v>0</v>
      </c>
      <c r="N18" s="603">
        <v>0</v>
      </c>
      <c r="O18" s="623"/>
    </row>
    <row r="19" spans="1:15" ht="13.8">
      <c r="A19" s="595"/>
      <c r="B19" s="600" t="s">
        <v>426</v>
      </c>
      <c r="C19" s="601" t="s">
        <v>422</v>
      </c>
      <c r="D19" s="601" t="s">
        <v>422</v>
      </c>
      <c r="E19" s="601" t="s">
        <v>422</v>
      </c>
      <c r="F19" s="601" t="s">
        <v>422</v>
      </c>
      <c r="G19" s="601" t="s">
        <v>422</v>
      </c>
      <c r="H19" s="601" t="s">
        <v>422</v>
      </c>
      <c r="I19" s="601">
        <v>0</v>
      </c>
      <c r="J19" s="601">
        <v>0</v>
      </c>
      <c r="K19" s="602">
        <v>1739</v>
      </c>
      <c r="L19" s="602">
        <v>2177</v>
      </c>
      <c r="M19" s="602">
        <v>3716</v>
      </c>
      <c r="N19" s="602">
        <v>2709</v>
      </c>
      <c r="O19" s="622"/>
    </row>
    <row r="20" spans="1:15" ht="13.8">
      <c r="A20" s="595"/>
      <c r="B20" s="598" t="s">
        <v>427</v>
      </c>
      <c r="C20" s="603" t="s">
        <v>422</v>
      </c>
      <c r="D20" s="603" t="s">
        <v>422</v>
      </c>
      <c r="E20" s="603" t="s">
        <v>422</v>
      </c>
      <c r="F20" s="603" t="s">
        <v>422</v>
      </c>
      <c r="G20" s="603" t="s">
        <v>422</v>
      </c>
      <c r="H20" s="603" t="s">
        <v>422</v>
      </c>
      <c r="I20" s="603">
        <v>0</v>
      </c>
      <c r="J20" s="603">
        <v>0</v>
      </c>
      <c r="K20" s="603">
        <v>0</v>
      </c>
      <c r="L20" s="603">
        <v>0</v>
      </c>
      <c r="M20" s="603">
        <v>0</v>
      </c>
      <c r="N20" s="603">
        <v>0</v>
      </c>
      <c r="O20" s="623"/>
    </row>
    <row r="21" spans="1:15" ht="13.8">
      <c r="A21" s="595"/>
      <c r="B21" s="600" t="s">
        <v>26</v>
      </c>
      <c r="C21" s="602">
        <v>130742</v>
      </c>
      <c r="D21" s="602">
        <v>1788227</v>
      </c>
      <c r="E21" s="602">
        <v>142994</v>
      </c>
      <c r="F21" s="602">
        <v>1873715</v>
      </c>
      <c r="G21" s="602">
        <v>141554</v>
      </c>
      <c r="H21" s="602">
        <v>2143640</v>
      </c>
      <c r="I21" s="602">
        <v>137069</v>
      </c>
      <c r="J21" s="602">
        <v>2247974</v>
      </c>
      <c r="K21" s="602">
        <v>142099</v>
      </c>
      <c r="L21" s="602">
        <v>2760998</v>
      </c>
      <c r="M21" s="602">
        <v>153943</v>
      </c>
      <c r="N21" s="602">
        <v>2823714</v>
      </c>
      <c r="O21" s="620"/>
    </row>
    <row r="22" spans="1:15" ht="13.8">
      <c r="A22" s="595"/>
      <c r="B22" s="598" t="s">
        <v>428</v>
      </c>
      <c r="C22" s="599">
        <v>6525</v>
      </c>
      <c r="D22" s="599">
        <v>52974</v>
      </c>
      <c r="E22" s="599">
        <v>4269</v>
      </c>
      <c r="F22" s="599">
        <v>30855</v>
      </c>
      <c r="G22" s="599">
        <v>4305</v>
      </c>
      <c r="H22" s="599">
        <v>33874</v>
      </c>
      <c r="I22" s="599">
        <v>5469</v>
      </c>
      <c r="J22" s="599">
        <v>42986</v>
      </c>
      <c r="K22" s="599">
        <v>8016</v>
      </c>
      <c r="L22" s="599">
        <v>61934</v>
      </c>
      <c r="M22" s="599">
        <v>10378</v>
      </c>
      <c r="N22" s="599">
        <v>72587</v>
      </c>
      <c r="O22" s="621"/>
    </row>
    <row r="23" spans="1:15" ht="13.8">
      <c r="A23" s="595"/>
      <c r="B23" s="600" t="s">
        <v>429</v>
      </c>
      <c r="C23" s="601" t="s">
        <v>422</v>
      </c>
      <c r="D23" s="601" t="s">
        <v>422</v>
      </c>
      <c r="E23" s="601" t="s">
        <v>422</v>
      </c>
      <c r="F23" s="601" t="s">
        <v>422</v>
      </c>
      <c r="G23" s="601" t="s">
        <v>422</v>
      </c>
      <c r="H23" s="601" t="s">
        <v>422</v>
      </c>
      <c r="I23" s="601" t="s">
        <v>422</v>
      </c>
      <c r="J23" s="601" t="s">
        <v>422</v>
      </c>
      <c r="K23" s="601" t="s">
        <v>422</v>
      </c>
      <c r="L23" s="601" t="s">
        <v>422</v>
      </c>
      <c r="M23" s="601">
        <v>455</v>
      </c>
      <c r="N23" s="601">
        <v>260</v>
      </c>
      <c r="O23" s="622"/>
    </row>
    <row r="24" spans="1:15" ht="13.8">
      <c r="A24" s="595"/>
      <c r="B24" s="598" t="s">
        <v>430</v>
      </c>
      <c r="C24" s="603" t="s">
        <v>422</v>
      </c>
      <c r="D24" s="603" t="s">
        <v>422</v>
      </c>
      <c r="E24" s="603" t="s">
        <v>422</v>
      </c>
      <c r="F24" s="603" t="s">
        <v>422</v>
      </c>
      <c r="G24" s="603" t="s">
        <v>422</v>
      </c>
      <c r="H24" s="603" t="s">
        <v>422</v>
      </c>
      <c r="I24" s="603" t="s">
        <v>422</v>
      </c>
      <c r="J24" s="603" t="s">
        <v>422</v>
      </c>
      <c r="K24" s="603" t="s">
        <v>422</v>
      </c>
      <c r="L24" s="603" t="s">
        <v>422</v>
      </c>
      <c r="M24" s="603">
        <v>5</v>
      </c>
      <c r="N24" s="603">
        <v>57</v>
      </c>
      <c r="O24" s="623"/>
    </row>
    <row r="25" spans="1:15" ht="13.8">
      <c r="A25" s="595"/>
      <c r="B25" s="600" t="s">
        <v>14</v>
      </c>
      <c r="C25" s="602">
        <v>188335</v>
      </c>
      <c r="D25" s="602">
        <v>2682162</v>
      </c>
      <c r="E25" s="602">
        <v>194671</v>
      </c>
      <c r="F25" s="602">
        <v>2730263</v>
      </c>
      <c r="G25" s="602">
        <v>172704</v>
      </c>
      <c r="H25" s="602">
        <v>2794364</v>
      </c>
      <c r="I25" s="602">
        <v>151895</v>
      </c>
      <c r="J25" s="602">
        <v>2658566</v>
      </c>
      <c r="K25" s="602">
        <v>154480</v>
      </c>
      <c r="L25" s="602">
        <v>3179452</v>
      </c>
      <c r="M25" s="602">
        <v>164583</v>
      </c>
      <c r="N25" s="602">
        <v>3151170</v>
      </c>
      <c r="O25" s="620"/>
    </row>
    <row r="26" spans="1:15" ht="13.8">
      <c r="A26" s="595"/>
      <c r="B26" s="598" t="s">
        <v>431</v>
      </c>
      <c r="C26" s="603">
        <v>0</v>
      </c>
      <c r="D26" s="603">
        <v>0</v>
      </c>
      <c r="E26" s="603">
        <v>0</v>
      </c>
      <c r="F26" s="603">
        <v>0</v>
      </c>
      <c r="G26" s="603">
        <v>0</v>
      </c>
      <c r="H26" s="603">
        <v>0</v>
      </c>
      <c r="I26" s="603">
        <v>0</v>
      </c>
      <c r="J26" s="603">
        <v>0</v>
      </c>
      <c r="K26" s="603">
        <v>0</v>
      </c>
      <c r="L26" s="603">
        <v>0</v>
      </c>
      <c r="M26" s="603">
        <v>0</v>
      </c>
      <c r="N26" s="603">
        <v>0</v>
      </c>
      <c r="O26" s="623"/>
    </row>
    <row r="27" spans="1:15" ht="13.8">
      <c r="A27" s="595"/>
      <c r="B27" s="600" t="s">
        <v>432</v>
      </c>
      <c r="C27" s="601" t="s">
        <v>422</v>
      </c>
      <c r="D27" s="601" t="s">
        <v>422</v>
      </c>
      <c r="E27" s="601" t="s">
        <v>422</v>
      </c>
      <c r="F27" s="601" t="s">
        <v>422</v>
      </c>
      <c r="G27" s="601" t="s">
        <v>422</v>
      </c>
      <c r="H27" s="601" t="s">
        <v>422</v>
      </c>
      <c r="I27" s="601" t="s">
        <v>422</v>
      </c>
      <c r="J27" s="601" t="s">
        <v>422</v>
      </c>
      <c r="K27" s="601">
        <v>436</v>
      </c>
      <c r="L27" s="602">
        <v>2118</v>
      </c>
      <c r="M27" s="601">
        <v>838</v>
      </c>
      <c r="N27" s="602">
        <v>2733</v>
      </c>
      <c r="O27" s="622"/>
    </row>
    <row r="28" spans="1:15" ht="13.8">
      <c r="A28" s="595"/>
      <c r="B28" s="598" t="s">
        <v>191</v>
      </c>
      <c r="C28" s="603">
        <v>0</v>
      </c>
      <c r="D28" s="603">
        <v>0</v>
      </c>
      <c r="E28" s="603">
        <v>215</v>
      </c>
      <c r="F28" s="603">
        <v>55</v>
      </c>
      <c r="G28" s="599">
        <v>24454</v>
      </c>
      <c r="H28" s="599">
        <v>1804</v>
      </c>
      <c r="I28" s="599">
        <v>40394</v>
      </c>
      <c r="J28" s="599">
        <v>4593</v>
      </c>
      <c r="K28" s="599">
        <v>41520</v>
      </c>
      <c r="L28" s="599">
        <v>10144</v>
      </c>
      <c r="M28" s="599">
        <v>74474</v>
      </c>
      <c r="N28" s="599">
        <v>37860</v>
      </c>
      <c r="O28" s="623"/>
    </row>
    <row r="29" spans="1:15" ht="39.6">
      <c r="A29" s="595"/>
      <c r="B29" s="604" t="s">
        <v>433</v>
      </c>
      <c r="C29" s="602">
        <v>2180</v>
      </c>
      <c r="D29" s="602">
        <v>2621</v>
      </c>
      <c r="E29" s="602">
        <v>3275</v>
      </c>
      <c r="F29" s="602">
        <v>3875</v>
      </c>
      <c r="G29" s="602">
        <v>3626</v>
      </c>
      <c r="H29" s="602">
        <v>5104</v>
      </c>
      <c r="I29" s="602">
        <v>5138</v>
      </c>
      <c r="J29" s="602">
        <v>7860</v>
      </c>
      <c r="K29" s="602">
        <v>12622</v>
      </c>
      <c r="L29" s="602">
        <v>32625</v>
      </c>
      <c r="M29" s="602">
        <v>17731</v>
      </c>
      <c r="N29" s="602">
        <v>47520</v>
      </c>
      <c r="O29" s="620"/>
    </row>
    <row r="30" spans="1:15" ht="13.8">
      <c r="A30" s="595"/>
      <c r="B30" s="598" t="s">
        <v>74</v>
      </c>
      <c r="C30" s="599">
        <v>14192</v>
      </c>
      <c r="D30" s="599">
        <v>216787</v>
      </c>
      <c r="E30" s="599">
        <v>16019</v>
      </c>
      <c r="F30" s="599">
        <v>246592</v>
      </c>
      <c r="G30" s="599">
        <v>14908</v>
      </c>
      <c r="H30" s="599">
        <v>248780</v>
      </c>
      <c r="I30" s="599">
        <v>13116</v>
      </c>
      <c r="J30" s="599">
        <v>222653</v>
      </c>
      <c r="K30" s="599">
        <v>23292</v>
      </c>
      <c r="L30" s="599">
        <v>417219</v>
      </c>
      <c r="M30" s="599">
        <v>28445</v>
      </c>
      <c r="N30" s="599">
        <v>445969</v>
      </c>
      <c r="O30" s="621"/>
    </row>
    <row r="31" spans="1:15" ht="13.8">
      <c r="A31" s="595"/>
      <c r="B31" s="600" t="s">
        <v>47</v>
      </c>
      <c r="C31" s="602">
        <v>68844</v>
      </c>
      <c r="D31" s="602">
        <v>842438</v>
      </c>
      <c r="E31" s="602">
        <v>72284</v>
      </c>
      <c r="F31" s="602">
        <v>850291</v>
      </c>
      <c r="G31" s="602">
        <v>68914</v>
      </c>
      <c r="H31" s="602">
        <v>901935</v>
      </c>
      <c r="I31" s="602">
        <v>66126</v>
      </c>
      <c r="J31" s="602">
        <v>898619</v>
      </c>
      <c r="K31" s="602">
        <v>65978</v>
      </c>
      <c r="L31" s="602">
        <v>1011778</v>
      </c>
      <c r="M31" s="602">
        <v>74681</v>
      </c>
      <c r="N31" s="602">
        <v>1090690</v>
      </c>
      <c r="O31" s="620"/>
    </row>
    <row r="32" spans="1:15" ht="13.8">
      <c r="A32" s="595"/>
      <c r="B32" s="598" t="s">
        <v>434</v>
      </c>
      <c r="C32" s="603" t="s">
        <v>422</v>
      </c>
      <c r="D32" s="603" t="s">
        <v>422</v>
      </c>
      <c r="E32" s="603" t="s">
        <v>422</v>
      </c>
      <c r="F32" s="603" t="s">
        <v>422</v>
      </c>
      <c r="G32" s="603" t="s">
        <v>422</v>
      </c>
      <c r="H32" s="603" t="s">
        <v>422</v>
      </c>
      <c r="I32" s="599">
        <v>48948</v>
      </c>
      <c r="J32" s="599">
        <v>483634</v>
      </c>
      <c r="K32" s="599">
        <v>50181</v>
      </c>
      <c r="L32" s="599">
        <v>516155</v>
      </c>
      <c r="M32" s="599">
        <v>44850</v>
      </c>
      <c r="N32" s="599">
        <v>409356</v>
      </c>
      <c r="O32" s="623"/>
    </row>
    <row r="33" spans="1:15" ht="13.8">
      <c r="A33" s="595"/>
      <c r="B33" s="600" t="s">
        <v>42</v>
      </c>
      <c r="C33" s="601" t="s">
        <v>422</v>
      </c>
      <c r="D33" s="601" t="s">
        <v>422</v>
      </c>
      <c r="E33" s="601" t="s">
        <v>422</v>
      </c>
      <c r="F33" s="601" t="s">
        <v>422</v>
      </c>
      <c r="G33" s="601" t="s">
        <v>422</v>
      </c>
      <c r="H33" s="601" t="s">
        <v>422</v>
      </c>
      <c r="I33" s="602">
        <v>3533</v>
      </c>
      <c r="J33" s="602">
        <v>66191</v>
      </c>
      <c r="K33" s="602">
        <v>11146</v>
      </c>
      <c r="L33" s="602">
        <v>222861</v>
      </c>
      <c r="M33" s="602">
        <v>17016</v>
      </c>
      <c r="N33" s="602">
        <v>294452</v>
      </c>
      <c r="O33" s="622"/>
    </row>
    <row r="34" spans="1:15" ht="13.8">
      <c r="A34" s="595"/>
      <c r="B34" s="598" t="s">
        <v>96</v>
      </c>
      <c r="C34" s="599">
        <v>5213</v>
      </c>
      <c r="D34" s="599">
        <v>70453</v>
      </c>
      <c r="E34" s="599">
        <v>6627</v>
      </c>
      <c r="F34" s="599">
        <v>80989</v>
      </c>
      <c r="G34" s="599">
        <v>7686</v>
      </c>
      <c r="H34" s="599">
        <v>102624</v>
      </c>
      <c r="I34" s="599">
        <v>8509</v>
      </c>
      <c r="J34" s="599">
        <v>107276</v>
      </c>
      <c r="K34" s="599">
        <v>9425</v>
      </c>
      <c r="L34" s="599">
        <v>123483</v>
      </c>
      <c r="M34" s="599">
        <v>10574</v>
      </c>
      <c r="N34" s="599">
        <v>121319</v>
      </c>
      <c r="O34" s="621"/>
    </row>
    <row r="35" spans="1:15" ht="26.4">
      <c r="A35" s="595"/>
      <c r="B35" s="604" t="s">
        <v>435</v>
      </c>
      <c r="C35" s="601">
        <v>759</v>
      </c>
      <c r="D35" s="602">
        <v>143634</v>
      </c>
      <c r="E35" s="601">
        <v>906</v>
      </c>
      <c r="F35" s="602">
        <v>175272</v>
      </c>
      <c r="G35" s="601">
        <v>952</v>
      </c>
      <c r="H35" s="602">
        <v>220979</v>
      </c>
      <c r="I35" s="602">
        <v>1062</v>
      </c>
      <c r="J35" s="602">
        <v>256647</v>
      </c>
      <c r="K35" s="601">
        <v>0</v>
      </c>
      <c r="L35" s="601">
        <v>0</v>
      </c>
      <c r="M35" s="602">
        <v>1410</v>
      </c>
      <c r="N35" s="602">
        <v>364036</v>
      </c>
      <c r="O35" s="622"/>
    </row>
    <row r="36" spans="1:15" ht="13.8">
      <c r="A36" s="595"/>
      <c r="B36" s="598" t="s">
        <v>124</v>
      </c>
      <c r="C36" s="599">
        <v>23477</v>
      </c>
      <c r="D36" s="599">
        <v>27663</v>
      </c>
      <c r="E36" s="599">
        <v>38574</v>
      </c>
      <c r="F36" s="599">
        <v>46300</v>
      </c>
      <c r="G36" s="599">
        <v>40168</v>
      </c>
      <c r="H36" s="599">
        <v>63950</v>
      </c>
      <c r="I36" s="599">
        <v>52264</v>
      </c>
      <c r="J36" s="599">
        <v>81348</v>
      </c>
      <c r="K36" s="599">
        <v>64606</v>
      </c>
      <c r="L36" s="599">
        <v>114085</v>
      </c>
      <c r="M36" s="599">
        <v>64078</v>
      </c>
      <c r="N36" s="599">
        <v>113309</v>
      </c>
      <c r="O36" s="621"/>
    </row>
    <row r="37" spans="1:15" ht="13.8">
      <c r="A37" s="595"/>
      <c r="B37" s="605" t="s">
        <v>436</v>
      </c>
      <c r="C37" s="606" t="s">
        <v>422</v>
      </c>
      <c r="D37" s="606" t="s">
        <v>422</v>
      </c>
      <c r="E37" s="606" t="s">
        <v>422</v>
      </c>
      <c r="F37" s="606" t="s">
        <v>422</v>
      </c>
      <c r="G37" s="607">
        <v>55307</v>
      </c>
      <c r="H37" s="607">
        <v>396300</v>
      </c>
      <c r="I37" s="607">
        <v>66800</v>
      </c>
      <c r="J37" s="607">
        <v>496157</v>
      </c>
      <c r="K37" s="607">
        <v>89272</v>
      </c>
      <c r="L37" s="607">
        <v>741791</v>
      </c>
      <c r="M37" s="607">
        <v>98578</v>
      </c>
      <c r="N37" s="607">
        <v>735386</v>
      </c>
      <c r="O37" s="622"/>
    </row>
  </sheetData>
  <mergeCells count="8">
    <mergeCell ref="B5:N6"/>
    <mergeCell ref="B9:B10"/>
    <mergeCell ref="C9:D9"/>
    <mergeCell ref="E9:F9"/>
    <mergeCell ref="G9:H9"/>
    <mergeCell ref="I9:J9"/>
    <mergeCell ref="K9:L9"/>
    <mergeCell ref="M9:N9"/>
  </mergeCells>
  <phoneticPr fontId="20"/>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(4-a)費用一覧</vt:lpstr>
      <vt:lpstr>(4-b)平均パフォーマンス</vt:lpstr>
      <vt:lpstr>(4-c)費用控除後平均パフォーマンス</vt:lpstr>
      <vt:lpstr>(4-d)金額加重・時間加重収益率</vt:lpstr>
      <vt:lpstr>(4-e)ロボアド・パフォーマンス</vt:lpstr>
      <vt:lpstr>(4-f)預かり資産残高推移</vt:lpstr>
      <vt:lpstr>'(4-a)費用一覧'!Print_Titles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2023-03-10T05:28:35Z</dcterms:created>
  <dcterms:modified xsi:type="dcterms:W3CDTF">2023-06-15T07:10:18Z</dcterms:modified>
</cp:coreProperties>
</file>